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CI Documents\MOS\MOS_HOCICT\MOS 2019\MOS_BOOK_CONTENT\Projects\"/>
    </mc:Choice>
  </mc:AlternateContent>
  <xr:revisionPtr revIDLastSave="0" documentId="13_ncr:1_{A6277527-4F47-4EF4-8BB0-A59CD86514C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First half of the year" sheetId="16" r:id="rId1"/>
    <sheet name="Last half of the year" sheetId="38" r:id="rId2"/>
    <sheet name="Forecast" sheetId="39" r:id="rId3"/>
    <sheet name="Test Site" sheetId="19" r:id="rId4"/>
    <sheet name="Suppliers" sheetId="20" r:id="rId5"/>
    <sheet name="Top Toys Category" sheetId="37" r:id="rId6"/>
  </sheets>
  <definedNames>
    <definedName name="_xlnm._FilterDatabase" localSheetId="4" hidden="1">Suppliers!$A$1:$L$11</definedName>
    <definedName name="_xlnm._FilterDatabase" localSheetId="3" hidden="1">'Test Site'!$A$1:$H$51</definedName>
    <definedName name="_xlnm._FilterDatabase" localSheetId="5" hidden="1">'Top Toys Category'!$A$2:$B$7</definedName>
    <definedName name="Canada">'Test Site'!$A$49:$I$51</definedName>
    <definedName name="Q1_Increase">Forecast!$B$15</definedName>
    <definedName name="Q2_Increase">Forecast!$B$16</definedName>
    <definedName name="Q3_Increase">Forecast!$B$17</definedName>
    <definedName name="Q4_Increase">Forecast!$B$18</definedName>
    <definedName name="SUPPLIER_NAME" localSheetId="1">Table3[[#All],[First Name]]</definedName>
    <definedName name="SUPPLIER_NAME" localSheetId="4">Suppliers!$B$1:$B$11</definedName>
    <definedName name="SUPPLIER_NAME" localSheetId="5">'Top Toys Category'!$B$2:$B$7</definedName>
    <definedName name="SUPPLIER_NAME">Table3[[#All],[First Name]]</definedName>
  </definedNames>
  <calcPr calcId="191029"/>
</workbook>
</file>

<file path=xl/calcChain.xml><?xml version="1.0" encoding="utf-8"?>
<calcChain xmlns="http://schemas.openxmlformats.org/spreadsheetml/2006/main">
  <c r="F4" i="39" l="1"/>
  <c r="F6" i="39"/>
  <c r="F10" i="39"/>
  <c r="F11" i="39"/>
  <c r="E12" i="39"/>
  <c r="D12" i="39"/>
  <c r="C12" i="39"/>
  <c r="B12" i="39"/>
  <c r="F9" i="39"/>
  <c r="F8" i="39"/>
  <c r="F7" i="39"/>
  <c r="F5" i="39"/>
  <c r="H4" i="38"/>
  <c r="G3" i="20"/>
  <c r="G6" i="20"/>
  <c r="G7" i="20"/>
  <c r="G8" i="20"/>
  <c r="G9" i="20"/>
  <c r="G10" i="20"/>
  <c r="G11" i="20"/>
  <c r="H11" i="38"/>
  <c r="H10" i="38"/>
  <c r="H9" i="38"/>
  <c r="H8" i="38"/>
  <c r="H7" i="38"/>
  <c r="H6" i="38"/>
  <c r="H5" i="38"/>
  <c r="H4" i="16"/>
  <c r="H5" i="16"/>
  <c r="H6" i="16"/>
  <c r="H7" i="16"/>
  <c r="H8" i="16"/>
  <c r="H9" i="16"/>
  <c r="H10" i="16"/>
  <c r="H11" i="16"/>
  <c r="G2" i="20"/>
  <c r="G4" i="20"/>
  <c r="G5" i="20"/>
  <c r="F12" i="39" l="1"/>
</calcChain>
</file>

<file path=xl/sharedStrings.xml><?xml version="1.0" encoding="utf-8"?>
<sst xmlns="http://schemas.openxmlformats.org/spreadsheetml/2006/main" count="338" uniqueCount="150">
  <si>
    <t>January</t>
  </si>
  <si>
    <t>February</t>
  </si>
  <si>
    <t>March</t>
  </si>
  <si>
    <t>April</t>
  </si>
  <si>
    <t>May</t>
  </si>
  <si>
    <t>June</t>
  </si>
  <si>
    <t>Total</t>
  </si>
  <si>
    <t>PART NUMBER</t>
  </si>
  <si>
    <t>SUPPLIER NAME</t>
  </si>
  <si>
    <t>TOY CATEGORY</t>
  </si>
  <si>
    <t>TOY DETAIL</t>
  </si>
  <si>
    <t>QUANTITY IN STOCK</t>
  </si>
  <si>
    <t>STOCK VALUE</t>
  </si>
  <si>
    <t>PRICE</t>
  </si>
  <si>
    <t>Lucky Atlantic Imports</t>
  </si>
  <si>
    <t>Building Toys</t>
  </si>
  <si>
    <t>Toy Bucket Corporation</t>
  </si>
  <si>
    <t>Books</t>
  </si>
  <si>
    <t>Educational Fun, Ltd</t>
  </si>
  <si>
    <t>Outdoor</t>
  </si>
  <si>
    <t>Building Blocks Medium</t>
  </si>
  <si>
    <t>Mat</t>
  </si>
  <si>
    <t>Soft Toys</t>
  </si>
  <si>
    <t>Interactive</t>
  </si>
  <si>
    <t>Wooden Toys</t>
  </si>
  <si>
    <t>Mobiles</t>
  </si>
  <si>
    <t>Dolls</t>
  </si>
  <si>
    <t>Film characters</t>
  </si>
  <si>
    <t>Large</t>
  </si>
  <si>
    <t>Animals</t>
  </si>
  <si>
    <t>9-12 Months</t>
  </si>
  <si>
    <t>Play Gym</t>
  </si>
  <si>
    <t>Well known charcters</t>
  </si>
  <si>
    <t>Cars</t>
  </si>
  <si>
    <t>Pushchair Toys</t>
  </si>
  <si>
    <t>Prestige</t>
  </si>
  <si>
    <t>Leah</t>
  </si>
  <si>
    <t>Gareth</t>
  </si>
  <si>
    <t>Holly</t>
  </si>
  <si>
    <t>Akkers</t>
  </si>
  <si>
    <t>Tang</t>
  </si>
  <si>
    <t>Dickson</t>
  </si>
  <si>
    <t>StateOrProvince</t>
  </si>
  <si>
    <t>PostalCode</t>
  </si>
  <si>
    <t>CountryOrRegion</t>
  </si>
  <si>
    <t>CurrentAge</t>
  </si>
  <si>
    <t>LV</t>
  </si>
  <si>
    <t>YX</t>
  </si>
  <si>
    <t>ZM</t>
  </si>
  <si>
    <t>TW</t>
  </si>
  <si>
    <t>US</t>
  </si>
  <si>
    <t>JJ</t>
  </si>
  <si>
    <t>YZ</t>
  </si>
  <si>
    <t>VA</t>
  </si>
  <si>
    <t>PF</t>
  </si>
  <si>
    <t>YD</t>
  </si>
  <si>
    <t>GR</t>
  </si>
  <si>
    <t>VQ</t>
  </si>
  <si>
    <t>PK</t>
  </si>
  <si>
    <t>HL</t>
  </si>
  <si>
    <t>SB</t>
  </si>
  <si>
    <t>QP</t>
  </si>
  <si>
    <t>FW</t>
  </si>
  <si>
    <t>PU</t>
  </si>
  <si>
    <t>OL</t>
  </si>
  <si>
    <t>GM</t>
  </si>
  <si>
    <t>CR</t>
  </si>
  <si>
    <t>QI</t>
  </si>
  <si>
    <t>MG</t>
  </si>
  <si>
    <t>LK</t>
  </si>
  <si>
    <t>ZN</t>
  </si>
  <si>
    <t>MM</t>
  </si>
  <si>
    <t>CA</t>
  </si>
  <si>
    <t>DB</t>
  </si>
  <si>
    <t>QO</t>
  </si>
  <si>
    <t>QS</t>
  </si>
  <si>
    <t>FR</t>
  </si>
  <si>
    <t>HH</t>
  </si>
  <si>
    <t>XT</t>
  </si>
  <si>
    <t>FS</t>
  </si>
  <si>
    <t>ZV</t>
  </si>
  <si>
    <t>UQ</t>
  </si>
  <si>
    <t>UK</t>
  </si>
  <si>
    <t>MB</t>
  </si>
  <si>
    <t>YL</t>
  </si>
  <si>
    <t>HQ</t>
  </si>
  <si>
    <t>WL</t>
  </si>
  <si>
    <t>DC</t>
  </si>
  <si>
    <t>TM</t>
  </si>
  <si>
    <t>KC</t>
  </si>
  <si>
    <t>AB</t>
  </si>
  <si>
    <t>A1A 1A1</t>
  </si>
  <si>
    <t>Canada</t>
  </si>
  <si>
    <t>United States</t>
  </si>
  <si>
    <t>AC</t>
  </si>
  <si>
    <t>A1A 1A2</t>
  </si>
  <si>
    <t>BA</t>
  </si>
  <si>
    <t>B1A 1A1</t>
  </si>
  <si>
    <t>Customer Information</t>
  </si>
  <si>
    <t>Average age:</t>
  </si>
  <si>
    <t>P004</t>
  </si>
  <si>
    <t>P014</t>
  </si>
  <si>
    <t>P016</t>
  </si>
  <si>
    <t>P017</t>
  </si>
  <si>
    <t>P020</t>
  </si>
  <si>
    <t>P027</t>
  </si>
  <si>
    <t>P029</t>
  </si>
  <si>
    <t>P034</t>
  </si>
  <si>
    <t>P043</t>
  </si>
  <si>
    <t>P047</t>
  </si>
  <si>
    <t>Supplier Information</t>
  </si>
  <si>
    <t>Maximum Stock Value:</t>
  </si>
  <si>
    <t>Studying</t>
  </si>
  <si>
    <t>Last Name</t>
  </si>
  <si>
    <t>First Name</t>
  </si>
  <si>
    <t>Full Name</t>
  </si>
  <si>
    <t>Birthday</t>
  </si>
  <si>
    <t>MOS Exam Statistical</t>
  </si>
  <si>
    <t>Retake Exam</t>
  </si>
  <si>
    <t>Inactive</t>
  </si>
  <si>
    <t>Trend</t>
  </si>
  <si>
    <t>Nguyen Tat Thanh University</t>
  </si>
  <si>
    <t>Van Lang University</t>
  </si>
  <si>
    <t>Hong Bang University</t>
  </si>
  <si>
    <t>International University</t>
  </si>
  <si>
    <t>Binh Duong University</t>
  </si>
  <si>
    <t>Van Hien University</t>
  </si>
  <si>
    <t>Hoa Sen University</t>
  </si>
  <si>
    <t>Ton Duc Thang University</t>
  </si>
  <si>
    <t>Test site</t>
  </si>
  <si>
    <t>Test ID</t>
  </si>
  <si>
    <t>Toys</t>
  </si>
  <si>
    <t>Total Sales</t>
  </si>
  <si>
    <t>Top Toys Category</t>
  </si>
  <si>
    <t>July</t>
  </si>
  <si>
    <t>August</t>
  </si>
  <si>
    <t>September</t>
  </si>
  <si>
    <t>October</t>
  </si>
  <si>
    <t>November</t>
  </si>
  <si>
    <t>December</t>
  </si>
  <si>
    <t>Summary of annual sales</t>
  </si>
  <si>
    <t>Product</t>
  </si>
  <si>
    <t>Quarter 1</t>
  </si>
  <si>
    <t>Quarter 2</t>
  </si>
  <si>
    <t>Quarter 3</t>
  </si>
  <si>
    <t>Quarter 4</t>
  </si>
  <si>
    <t>Total sales</t>
  </si>
  <si>
    <t>Percentage Increase</t>
  </si>
  <si>
    <t>Quarter 2</t>
  </si>
  <si>
    <t>MOS EXAM Statistical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</si>
</sst>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8">
    <xf numFmtId="0" fontId="0" fillId="0" borderId="0"/>
    <xf numFmtId="0" fontId="3" fillId="0" borderId="1" applyNumberFormat="0" applyFill="0" applyAlignment="0" applyProtection="0"/>
    <xf numFmtId="0" fontId="10" fillId="0" borderId="0" applyNumberForma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12" fillId="7" borderId="0" applyNumberFormat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0" fillId="0" borderId="3" xfId="0" applyBorder="1"/>
    <xf numFmtId="0" fontId="1" fillId="2" borderId="0" xfId="0" applyFont="1" applyFill="1"/>
    <xf numFmtId="0" fontId="6" fillId="0" borderId="0" xfId="0" applyFont="1"/>
    <xf numFmtId="0" fontId="8" fillId="0" borderId="0" xfId="0" applyFont="1" applyAlignment="1">
      <alignment horizontal="center"/>
    </xf>
    <xf numFmtId="164" fontId="6" fillId="0" borderId="0" xfId="0" applyNumberFormat="1" applyFont="1"/>
    <xf numFmtId="14" fontId="6" fillId="0" borderId="0" xfId="0" applyNumberFormat="1" applyFont="1"/>
    <xf numFmtId="0" fontId="0" fillId="4" borderId="0" xfId="0" applyFill="1"/>
    <xf numFmtId="0" fontId="2" fillId="0" borderId="0" xfId="0" applyFont="1" applyAlignment="1">
      <alignment horizontal="right"/>
    </xf>
    <xf numFmtId="0" fontId="6" fillId="0" borderId="2" xfId="0" applyFont="1" applyBorder="1"/>
    <xf numFmtId="1" fontId="6" fillId="0" borderId="4" xfId="0" applyNumberFormat="1" applyFont="1" applyBorder="1"/>
    <xf numFmtId="0" fontId="11" fillId="5" borderId="0" xfId="3" applyFont="1"/>
    <xf numFmtId="0" fontId="10" fillId="0" borderId="0" xfId="2"/>
    <xf numFmtId="0" fontId="2" fillId="0" borderId="0" xfId="0" applyFont="1"/>
    <xf numFmtId="0" fontId="7" fillId="0" borderId="2" xfId="0" applyFont="1" applyBorder="1"/>
    <xf numFmtId="0" fontId="9" fillId="3" borderId="0" xfId="0" applyFont="1" applyFill="1"/>
    <xf numFmtId="0" fontId="9" fillId="3" borderId="5" xfId="0" applyFont="1" applyFill="1" applyBorder="1"/>
    <xf numFmtId="0" fontId="13" fillId="6" borderId="0" xfId="4" applyFont="1"/>
    <xf numFmtId="0" fontId="4" fillId="6" borderId="0" xfId="4"/>
    <xf numFmtId="0" fontId="14" fillId="6" borderId="0" xfId="4" applyFont="1"/>
    <xf numFmtId="0" fontId="15" fillId="7" borderId="6" xfId="5" applyFont="1" applyBorder="1" applyAlignment="1">
      <alignment horizontal="left" vertical="top"/>
    </xf>
    <xf numFmtId="0" fontId="15" fillId="7" borderId="6" xfId="5" applyFont="1" applyBorder="1" applyAlignment="1">
      <alignment horizontal="center" vertical="top"/>
    </xf>
    <xf numFmtId="0" fontId="15" fillId="0" borderId="0" xfId="0" applyFont="1"/>
    <xf numFmtId="0" fontId="0" fillId="0" borderId="0" xfId="0" applyAlignment="1">
      <alignment horizontal="left" vertical="top"/>
    </xf>
    <xf numFmtId="165" fontId="0" fillId="0" borderId="0" xfId="6" applyNumberFormat="1" applyFont="1" applyAlignment="1">
      <alignment horizontal="center" vertical="top"/>
    </xf>
    <xf numFmtId="0" fontId="0" fillId="0" borderId="0" xfId="0" applyAlignment="1">
      <alignment horizontal="right"/>
    </xf>
    <xf numFmtId="43" fontId="0" fillId="0" borderId="0" xfId="0" applyNumberFormat="1"/>
    <xf numFmtId="0" fontId="0" fillId="8" borderId="0" xfId="0" applyFill="1" applyAlignment="1">
      <alignment horizontal="left" vertical="top"/>
    </xf>
    <xf numFmtId="0" fontId="16" fillId="6" borderId="0" xfId="4" applyFont="1"/>
    <xf numFmtId="9" fontId="17" fillId="0" borderId="0" xfId="7" applyFont="1" applyAlignment="1">
      <alignment vertical="top"/>
    </xf>
    <xf numFmtId="165" fontId="0" fillId="8" borderId="0" xfId="0" applyNumberFormat="1" applyFill="1" applyAlignment="1">
      <alignment horizontal="center" vertical="top"/>
    </xf>
    <xf numFmtId="0" fontId="4" fillId="4" borderId="0" xfId="0" applyFont="1" applyFill="1" applyAlignment="1">
      <alignment horizontal="center"/>
    </xf>
  </cellXfs>
  <cellStyles count="8">
    <cellStyle name="20% - Accent1" xfId="5" builtinId="30"/>
    <cellStyle name="Accent1" xfId="4" builtinId="29"/>
    <cellStyle name="Accent5" xfId="3" builtinId="45"/>
    <cellStyle name="Currency 2" xfId="6" xr:uid="{F227F669-B63F-4643-8B4F-6ED149FA8458}"/>
    <cellStyle name="Explanatory Text" xfId="2" builtinId="53"/>
    <cellStyle name="Heading 1 2" xfId="1" xr:uid="{00000000-0005-0000-0000-000003000000}"/>
    <cellStyle name="Normal" xfId="0" builtinId="0"/>
    <cellStyle name="Percent 2" xfId="7" xr:uid="{9B599CE8-8C55-473D-A1D2-197B8B2603EB}"/>
  </cellStyles>
  <dxfs count="86">
    <dxf>
      <numFmt numFmtId="165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numFmt numFmtId="165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numFmt numFmtId="165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numFmt numFmtId="165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numFmt numFmtId="165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numFmt numFmtId="165" formatCode="_(&quot;$&quot;* #,##0_);_(&quot;$&quot;* \(#,##0\);_(&quot;$&quot;* &quot;-&quot;??_);_(@_)"/>
      <alignment horizontal="center" vertical="top" textRotation="0" wrapText="0" indent="0" justifyLastLine="0" shrinkToFit="0" readingOrder="0"/>
    </dxf>
    <dxf>
      <numFmt numFmtId="165" formatCode="_(&quot;$&quot;* #,##0_);_(&quot;$&quot;* \(#,##0\);_(&quot;$&quot;* &quot;-&quot;??_);_(@_)"/>
      <alignment horizontal="center" vertical="top" textRotation="0" wrapText="0" indent="0" justifyLastLine="0" shrinkToFit="0" readingOrder="0"/>
    </dxf>
    <dxf>
      <numFmt numFmtId="165" formatCode="_(&quot;$&quot;* #,##0_);_(&quot;$&quot;* \(#,##0\);_(&quot;$&quot;* &quot;-&quot;??_);_(@_)"/>
      <alignment horizontal="center" vertical="top" textRotation="0" wrapText="0" indent="0" justifyLastLine="0" shrinkToFit="0" readingOrder="0"/>
    </dxf>
    <dxf>
      <numFmt numFmtId="165" formatCode="_(&quot;$&quot;* #,##0_);_(&quot;$&quot;* \(#,##0\);_(&quot;$&quot;* &quot;-&quot;??_);_(@_)"/>
      <alignment horizontal="center" vertical="top" textRotation="0" wrapText="0" indent="0" justifyLastLine="0" shrinkToFit="0" readingOrder="0"/>
    </dxf>
    <dxf>
      <numFmt numFmtId="165" formatCode="_(&quot;$&quot;* #,##0_);_(&quot;$&quot;* \(#,##0\);_(&quot;$&quot;* &quot;-&quot;??_);_(@_)"/>
      <alignment horizontal="center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border outline="0">
        <bottom style="double">
          <color theme="4"/>
        </bottom>
      </border>
    </dxf>
    <dxf>
      <alignment horizontal="left" vertical="top" textRotation="0" wrapText="0" indent="0" justifyLastLine="0" shrinkToFit="0" readingOrder="0"/>
    </dxf>
    <dxf>
      <border outline="0">
        <bottom style="medium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theme="6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border outline="0">
        <right style="thin">
          <color rgb="FFC9C9C9"/>
        </right>
        <top style="thin">
          <color rgb="FFC9C9C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theme="6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border outline="0">
        <right style="thin">
          <color theme="6" tint="0.39997558519241921"/>
        </right>
        <top style="thin">
          <color theme="6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</dxfs>
  <tableStyles count="0" defaultTableStyle="TableStyleMedium2" defaultPivotStyle="PivotStyleLight16"/>
  <colors>
    <mruColors>
      <color rgb="FFFFE59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half of the year'!$A$4</c:f>
              <c:strCache>
                <c:ptCount val="1"/>
                <c:pt idx="0">
                  <c:v>Nguyen Tat Thanh University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half of the year'!$B$3:$H$3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Total</c:v>
                </c:pt>
              </c:strCache>
            </c:strRef>
          </c:cat>
          <c:val>
            <c:numRef>
              <c:f>'First half of the year'!$B$4:$H$4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10</c:v>
                </c:pt>
                <c:pt idx="5">
                  <c:v>4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2-47B0-A673-B08CCCA4208F}"/>
            </c:ext>
          </c:extLst>
        </c:ser>
        <c:ser>
          <c:idx val="1"/>
          <c:order val="1"/>
          <c:tx>
            <c:strRef>
              <c:f>'First half of the year'!$A$5</c:f>
              <c:strCache>
                <c:ptCount val="1"/>
                <c:pt idx="0">
                  <c:v>Van Lang University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'First half of the year'!$B$3:$H$3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Total</c:v>
                </c:pt>
              </c:strCache>
            </c:strRef>
          </c:cat>
          <c:val>
            <c:numRef>
              <c:f>'First half of the year'!$B$5:$H$5</c:f>
              <c:numCache>
                <c:formatCode>General</c:formatCode>
                <c:ptCount val="7"/>
                <c:pt idx="0">
                  <c:v>9</c:v>
                </c:pt>
                <c:pt idx="1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2-47B0-A673-B08CCCA4208F}"/>
            </c:ext>
          </c:extLst>
        </c:ser>
        <c:ser>
          <c:idx val="2"/>
          <c:order val="2"/>
          <c:tx>
            <c:strRef>
              <c:f>'First half of the year'!$A$6</c:f>
              <c:strCache>
                <c:ptCount val="1"/>
                <c:pt idx="0">
                  <c:v>Hong Bang 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'First half of the year'!$B$3:$H$3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Total</c:v>
                </c:pt>
              </c:strCache>
            </c:strRef>
          </c:cat>
          <c:val>
            <c:numRef>
              <c:f>'First half of the year'!$B$6:$H$6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12-47B0-A673-B08CCCA4208F}"/>
            </c:ext>
          </c:extLst>
        </c:ser>
        <c:ser>
          <c:idx val="3"/>
          <c:order val="3"/>
          <c:tx>
            <c:strRef>
              <c:f>'First half of the year'!$A$7</c:f>
              <c:strCache>
                <c:ptCount val="1"/>
                <c:pt idx="0">
                  <c:v>International University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'First half of the year'!$B$3:$H$3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Total</c:v>
                </c:pt>
              </c:strCache>
            </c:strRef>
          </c:cat>
          <c:val>
            <c:numRef>
              <c:f>'First half of the year'!$B$7:$H$7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0</c:v>
                </c:pt>
                <c:pt idx="4">
                  <c:v>4</c:v>
                </c:pt>
                <c:pt idx="5">
                  <c:v>6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12-47B0-A673-B08CCCA4208F}"/>
            </c:ext>
          </c:extLst>
        </c:ser>
        <c:ser>
          <c:idx val="4"/>
          <c:order val="4"/>
          <c:tx>
            <c:strRef>
              <c:f>'First half of the year'!$A$8</c:f>
              <c:strCache>
                <c:ptCount val="1"/>
                <c:pt idx="0">
                  <c:v>Binh Duong University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'First half of the year'!$B$3:$H$3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Total</c:v>
                </c:pt>
              </c:strCache>
            </c:strRef>
          </c:cat>
          <c:val>
            <c:numRef>
              <c:f>'First half of the year'!$B$8:$H$8</c:f>
              <c:numCache>
                <c:formatCode>General</c:formatCode>
                <c:ptCount val="7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4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12-47B0-A673-B08CCCA4208F}"/>
            </c:ext>
          </c:extLst>
        </c:ser>
        <c:ser>
          <c:idx val="5"/>
          <c:order val="5"/>
          <c:tx>
            <c:strRef>
              <c:f>'First half of the year'!$A$9</c:f>
              <c:strCache>
                <c:ptCount val="1"/>
                <c:pt idx="0">
                  <c:v>Van Hien University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'First half of the year'!$B$3:$H$3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Total</c:v>
                </c:pt>
              </c:strCache>
            </c:strRef>
          </c:cat>
          <c:val>
            <c:numRef>
              <c:f>'First half of the year'!$B$9:$H$9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10</c:v>
                </c:pt>
                <c:pt idx="5">
                  <c:v>6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12-47B0-A673-B08CCCA4208F}"/>
            </c:ext>
          </c:extLst>
        </c:ser>
        <c:ser>
          <c:idx val="6"/>
          <c:order val="6"/>
          <c:tx>
            <c:strRef>
              <c:f>'First half of the year'!$A$10</c:f>
              <c:strCache>
                <c:ptCount val="1"/>
                <c:pt idx="0">
                  <c:v>Hoa Sen University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half of the year'!$B$3:$H$3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Total</c:v>
                </c:pt>
              </c:strCache>
            </c:strRef>
          </c:cat>
          <c:val>
            <c:numRef>
              <c:f>'First half of the year'!$B$10:$H$10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12-47B0-A673-B08CCCA4208F}"/>
            </c:ext>
          </c:extLst>
        </c:ser>
        <c:ser>
          <c:idx val="7"/>
          <c:order val="7"/>
          <c:tx>
            <c:strRef>
              <c:f>'First half of the year'!$A$11</c:f>
              <c:strCache>
                <c:ptCount val="1"/>
                <c:pt idx="0">
                  <c:v>Ton Duc Thang University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half of the year'!$B$3:$H$3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Total</c:v>
                </c:pt>
              </c:strCache>
            </c:strRef>
          </c:cat>
          <c:val>
            <c:numRef>
              <c:f>'First half of the year'!$B$11:$H$11</c:f>
              <c:numCache>
                <c:formatCode>General</c:formatCode>
                <c:ptCount val="7"/>
                <c:pt idx="0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12-47B0-A673-B08CCCA42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63411072"/>
        <c:axId val="1135350896"/>
      </c:barChart>
      <c:catAx>
        <c:axId val="176341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350896"/>
        <c:crosses val="autoZero"/>
        <c:auto val="1"/>
        <c:lblAlgn val="ctr"/>
        <c:lblOffset val="100"/>
        <c:noMultiLvlLbl val="0"/>
      </c:catAx>
      <c:valAx>
        <c:axId val="113535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41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'Last half of the year'!$A$4</c:f>
              <c:strCache>
                <c:ptCount val="1"/>
                <c:pt idx="0">
                  <c:v>Nguyen Tat Thanh University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'Last half of the year'!$B$3:$H$3</c:f>
              <c:strCache>
                <c:ptCount val="7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Total</c:v>
                </c:pt>
              </c:strCache>
            </c:strRef>
          </c:cat>
          <c:val>
            <c:numRef>
              <c:f>'Last half of the year'!$B$4:$H$4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10</c:v>
                </c:pt>
                <c:pt idx="5">
                  <c:v>4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1-4822-B4E2-61B4747B0098}"/>
            </c:ext>
          </c:extLst>
        </c:ser>
        <c:ser>
          <c:idx val="1"/>
          <c:order val="1"/>
          <c:tx>
            <c:strRef>
              <c:f>'Last half of the year'!$A$5</c:f>
              <c:strCache>
                <c:ptCount val="1"/>
                <c:pt idx="0">
                  <c:v>Van Lang University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'Last half of the year'!$B$3:$H$3</c:f>
              <c:strCache>
                <c:ptCount val="7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Total</c:v>
                </c:pt>
              </c:strCache>
            </c:strRef>
          </c:cat>
          <c:val>
            <c:numRef>
              <c:f>'Last half of the year'!$B$5:$H$5</c:f>
              <c:numCache>
                <c:formatCode>General</c:formatCode>
                <c:ptCount val="7"/>
                <c:pt idx="0">
                  <c:v>9</c:v>
                </c:pt>
                <c:pt idx="1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1-4822-B4E2-61B4747B0098}"/>
            </c:ext>
          </c:extLst>
        </c:ser>
        <c:ser>
          <c:idx val="2"/>
          <c:order val="2"/>
          <c:tx>
            <c:strRef>
              <c:f>'Last half of the year'!$A$6</c:f>
              <c:strCache>
                <c:ptCount val="1"/>
                <c:pt idx="0">
                  <c:v>Hong Bang 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'Last half of the year'!$B$3:$H$3</c:f>
              <c:strCache>
                <c:ptCount val="7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Total</c:v>
                </c:pt>
              </c:strCache>
            </c:strRef>
          </c:cat>
          <c:val>
            <c:numRef>
              <c:f>'Last half of the year'!$B$6:$H$6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1-4822-B4E2-61B4747B0098}"/>
            </c:ext>
          </c:extLst>
        </c:ser>
        <c:ser>
          <c:idx val="3"/>
          <c:order val="3"/>
          <c:tx>
            <c:strRef>
              <c:f>'Last half of the year'!$A$7</c:f>
              <c:strCache>
                <c:ptCount val="1"/>
                <c:pt idx="0">
                  <c:v>International University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'Last half of the year'!$B$3:$H$3</c:f>
              <c:strCache>
                <c:ptCount val="7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Total</c:v>
                </c:pt>
              </c:strCache>
            </c:strRef>
          </c:cat>
          <c:val>
            <c:numRef>
              <c:f>'Last half of the year'!$B$7:$H$7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0</c:v>
                </c:pt>
                <c:pt idx="4">
                  <c:v>4</c:v>
                </c:pt>
                <c:pt idx="5">
                  <c:v>6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11-4822-B4E2-61B4747B0098}"/>
            </c:ext>
          </c:extLst>
        </c:ser>
        <c:ser>
          <c:idx val="4"/>
          <c:order val="4"/>
          <c:tx>
            <c:strRef>
              <c:f>'Last half of the year'!$A$8</c:f>
              <c:strCache>
                <c:ptCount val="1"/>
                <c:pt idx="0">
                  <c:v>Binh Duong University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'Last half of the year'!$B$3:$H$3</c:f>
              <c:strCache>
                <c:ptCount val="7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Total</c:v>
                </c:pt>
              </c:strCache>
            </c:strRef>
          </c:cat>
          <c:val>
            <c:numRef>
              <c:f>'Last half of the year'!$B$8:$H$8</c:f>
              <c:numCache>
                <c:formatCode>General</c:formatCode>
                <c:ptCount val="7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4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11-4822-B4E2-61B4747B0098}"/>
            </c:ext>
          </c:extLst>
        </c:ser>
        <c:ser>
          <c:idx val="5"/>
          <c:order val="5"/>
          <c:tx>
            <c:strRef>
              <c:f>'Last half of the year'!$A$9</c:f>
              <c:strCache>
                <c:ptCount val="1"/>
                <c:pt idx="0">
                  <c:v>Van Hien University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'Last half of the year'!$B$3:$H$3</c:f>
              <c:strCache>
                <c:ptCount val="7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Total</c:v>
                </c:pt>
              </c:strCache>
            </c:strRef>
          </c:cat>
          <c:val>
            <c:numRef>
              <c:f>'Last half of the year'!$B$9:$H$9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10</c:v>
                </c:pt>
                <c:pt idx="5">
                  <c:v>6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11-4822-B4E2-61B4747B0098}"/>
            </c:ext>
          </c:extLst>
        </c:ser>
        <c:ser>
          <c:idx val="6"/>
          <c:order val="6"/>
          <c:tx>
            <c:strRef>
              <c:f>'Last half of the year'!$A$10</c:f>
              <c:strCache>
                <c:ptCount val="1"/>
                <c:pt idx="0">
                  <c:v>Hoa Sen University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'Last half of the year'!$B$3:$H$3</c:f>
              <c:strCache>
                <c:ptCount val="7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Total</c:v>
                </c:pt>
              </c:strCache>
            </c:strRef>
          </c:cat>
          <c:val>
            <c:numRef>
              <c:f>'Last half of the year'!$B$10:$H$10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11-4822-B4E2-61B4747B0098}"/>
            </c:ext>
          </c:extLst>
        </c:ser>
        <c:ser>
          <c:idx val="7"/>
          <c:order val="7"/>
          <c:tx>
            <c:strRef>
              <c:f>'Last half of the year'!$A$11</c:f>
              <c:strCache>
                <c:ptCount val="1"/>
                <c:pt idx="0">
                  <c:v>Ton Duc Thang University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'Last half of the year'!$B$3:$H$3</c:f>
              <c:strCache>
                <c:ptCount val="7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Total</c:v>
                </c:pt>
              </c:strCache>
            </c:strRef>
          </c:cat>
          <c:val>
            <c:numRef>
              <c:f>'Last half of the year'!$B$11:$H$11</c:f>
              <c:numCache>
                <c:formatCode>General</c:formatCode>
                <c:ptCount val="7"/>
                <c:pt idx="0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1-4822-B4E2-61B4747B0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763411072"/>
        <c:axId val="1135350896"/>
      </c:barChart>
      <c:catAx>
        <c:axId val="176341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350896"/>
        <c:crosses val="autoZero"/>
        <c:auto val="1"/>
        <c:lblAlgn val="ctr"/>
        <c:lblOffset val="100"/>
        <c:noMultiLvlLbl val="0"/>
      </c:catAx>
      <c:valAx>
        <c:axId val="113535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41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2</xdr:row>
      <xdr:rowOff>0</xdr:rowOff>
    </xdr:from>
    <xdr:to>
      <xdr:col>17</xdr:col>
      <xdr:colOff>312420</xdr:colOff>
      <xdr:row>16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F50704-8CD9-1139-2D69-462ABBCAE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2</xdr:row>
      <xdr:rowOff>0</xdr:rowOff>
    </xdr:from>
    <xdr:to>
      <xdr:col>17</xdr:col>
      <xdr:colOff>312420</xdr:colOff>
      <xdr:row>16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94BAE1-0AAE-49C9-9AA6-CA081C1EE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C104B5-8B29-4956-AACF-4F141869806C}" name="Q1_Sales" displayName="Q1_Sales" ref="A3:J11" headerRowDxfId="85" dataDxfId="84" tableBorderDxfId="83">
  <autoFilter ref="A3:J11" xr:uid="{EFA123C8-64A3-4E7C-9985-C28A04A26884}"/>
  <tableColumns count="10">
    <tableColumn id="1" xr3:uid="{08F5C39E-F41E-4B88-B700-FF5D7AC4F1C2}" name="Test site" totalsRowLabel="Total" dataDxfId="82" totalsRowDxfId="81"/>
    <tableColumn id="2" xr3:uid="{C5EAB58F-CF70-44F6-80B6-7472B23C60F6}" name="January" totalsRowFunction="sum" dataDxfId="80" totalsRowDxfId="79"/>
    <tableColumn id="3" xr3:uid="{775BFA65-B4A0-49AC-8D9C-5B4D6FAA1B3B}" name="February" totalsRowFunction="sum" dataDxfId="78" totalsRowDxfId="77"/>
    <tableColumn id="4" xr3:uid="{AC48037B-C9DE-45AE-BFD9-9D3EBD4B553C}" name="March" totalsRowFunction="sum" dataDxfId="76" totalsRowDxfId="75"/>
    <tableColumn id="5" xr3:uid="{B32E81B7-B34D-41D1-B702-AA31E8515640}" name="April" dataDxfId="74" totalsRowDxfId="73"/>
    <tableColumn id="6" xr3:uid="{6FF08CB4-86F0-426B-8253-71BC5EDF6ABB}" name="May" dataDxfId="72" totalsRowDxfId="71"/>
    <tableColumn id="7" xr3:uid="{4F6E801E-1946-4D8E-8566-855EBC996441}" name="June" dataDxfId="70" totalsRowDxfId="69"/>
    <tableColumn id="8" xr3:uid="{FBE0E045-2085-499D-A733-050CA7E6A164}" name="Total" dataDxfId="68" totalsRowDxfId="67">
      <calculatedColumnFormula>SUM(Q1_Sales[[#This Row],[January]:[June]])</calculatedColumnFormula>
    </tableColumn>
    <tableColumn id="9" xr3:uid="{7CA4DED4-A220-4578-9B0E-99C04D7C561B}" name="Inactive" dataDxfId="66" totalsRowDxfId="65"/>
    <tableColumn id="10" xr3:uid="{245D2CFD-DC31-4DE0-A3C2-D5620F3D7582}" name="Trend" dataDxfId="64" totalsRowDxfId="6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662C92-15E4-4BDA-BD99-C9E1946DA788}" name="Q1_Sales2" displayName="Q1_Sales2" ref="A3:J11" headerRowDxfId="62" dataDxfId="61" tableBorderDxfId="60">
  <autoFilter ref="A3:J11" xr:uid="{EFA123C8-64A3-4E7C-9985-C28A04A26884}"/>
  <tableColumns count="10">
    <tableColumn id="1" xr3:uid="{FEE67CAD-3DD9-41D2-989D-224CB737B53E}" name="Test site" totalsRowLabel="Total" dataDxfId="59" totalsRowDxfId="58"/>
    <tableColumn id="2" xr3:uid="{F24A09F2-2034-4C58-8369-E67EFC9FEA12}" name="July" totalsRowFunction="sum" dataDxfId="57" totalsRowDxfId="56"/>
    <tableColumn id="3" xr3:uid="{CF36858B-3A6C-46D0-A802-71DF17409300}" name="August" totalsRowFunction="sum" dataDxfId="55" totalsRowDxfId="54"/>
    <tableColumn id="4" xr3:uid="{80C2099A-C063-451C-A662-33A21129FBF0}" name="September" totalsRowFunction="sum" dataDxfId="53" totalsRowDxfId="52"/>
    <tableColumn id="5" xr3:uid="{AB15B726-C624-4789-89A1-C356463C3BAB}" name="October" dataDxfId="51" totalsRowDxfId="50"/>
    <tableColumn id="6" xr3:uid="{06B208A9-E710-420C-8B1E-4AC2288ED0CE}" name="November" dataDxfId="49" totalsRowDxfId="48"/>
    <tableColumn id="7" xr3:uid="{9B469FBF-E630-465E-B0EF-792843235257}" name="December" dataDxfId="47" totalsRowDxfId="46"/>
    <tableColumn id="8" xr3:uid="{CFFB9894-4C8D-437D-81D0-178A076FB35D}" name="Total" dataDxfId="45" totalsRowDxfId="44">
      <calculatedColumnFormula>SUM(Q1_Sales2[[#This Row],[July]:[December]])</calculatedColumnFormula>
    </tableColumn>
    <tableColumn id="9" xr3:uid="{9A1DD04A-084B-4CD1-9156-6D57942FD59C}" name="Inactive" dataDxfId="43" totalsRowDxfId="42"/>
    <tableColumn id="10" xr3:uid="{8D5BA243-1489-4A3B-A057-F35F15164003}" name="Trend" dataDxfId="41" totalsRowDxfId="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E275BC-8299-4A78-B002-294BB1371B28}" name="Table5" displayName="Table5" ref="A3:F12" totalsRowCount="1" headerRowDxfId="39" dataDxfId="37" totalsRowDxfId="35" headerRowBorderDxfId="38" tableBorderDxfId="36">
  <autoFilter ref="A3:F11" xr:uid="{D00AB38F-58F2-469F-AAC5-7579E0F379AD}"/>
  <tableColumns count="6">
    <tableColumn id="1" xr3:uid="{B88CC309-A423-4526-81ED-FF65B4F0441F}" name="Product" totalsRowLabel="Total" dataDxfId="34" totalsRowDxfId="5"/>
    <tableColumn id="2" xr3:uid="{D0CDE336-522E-43D8-8C8F-48A4A9B2CEF8}" name="Quarter 1" totalsRowFunction="sum" dataDxfId="33" totalsRowDxfId="4"/>
    <tableColumn id="3" xr3:uid="{1DF1CB48-8BCE-4EC2-9642-485D18013837}" name="Quarter 2" totalsRowFunction="sum" dataDxfId="32" totalsRowDxfId="3"/>
    <tableColumn id="4" xr3:uid="{041DDE43-BC92-4BFB-9AB8-449757C6B64C}" name="Quarter 3" totalsRowFunction="sum" dataDxfId="31" totalsRowDxfId="2"/>
    <tableColumn id="5" xr3:uid="{10F24FA3-E170-4CCE-AD5D-5BD2D511A435}" name="Quarter 4" totalsRowFunction="sum" dataDxfId="30" totalsRowDxfId="1"/>
    <tableColumn id="6" xr3:uid="{5CD26BC7-699C-4893-AA1E-EF2748D26A0C}" name="Total sales" totalsRowFunction="sum" dataDxfId="29" totalsRowDxfId="0">
      <calculatedColumnFormula>SUM(B4:E4)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454B3F-42CC-45A0-A83C-D6C8477FAB89}" name="Table3" displayName="Table3" ref="A1:I51" totalsRowShown="0" headerRowDxfId="28" dataDxfId="27">
  <sortState xmlns:xlrd2="http://schemas.microsoft.com/office/spreadsheetml/2017/richdata2" ref="A2:I51">
    <sortCondition descending="1" ref="A2:A51"/>
  </sortState>
  <tableColumns count="9">
    <tableColumn id="2" xr3:uid="{79A61555-6E3D-4BCD-94DB-3D2CAF05AD99}" name="Test ID" dataDxfId="26"/>
    <tableColumn id="3" xr3:uid="{66DD8AE7-3F3F-45C8-BD62-F9663A156714}" name="First Name" dataDxfId="25"/>
    <tableColumn id="4" xr3:uid="{D227A35B-A116-4A8E-A9B7-B8902B02B1E0}" name="Last Name" dataDxfId="24"/>
    <tableColumn id="5" xr3:uid="{507C3A75-5BE2-4A36-AF23-C39C4585DEA4}" name="Full Name" dataDxfId="23"/>
    <tableColumn id="8" xr3:uid="{A7E0FF11-9AB1-47DE-A4D6-4D40FF8A6D26}" name="StateOrProvince" dataDxfId="22"/>
    <tableColumn id="9" xr3:uid="{C066861C-9384-4DCD-B64F-F1565947F453}" name="PostalCode" dataDxfId="21"/>
    <tableColumn id="10" xr3:uid="{2630ECA6-5E49-4B53-A3AC-7B2EC469C55C}" name="CountryOrRegion" dataDxfId="20"/>
    <tableColumn id="11" xr3:uid="{BF35DF2A-D865-443A-95C6-D7F59A41845A}" name="Birthday" dataDxfId="19"/>
    <tableColumn id="1" xr3:uid="{58CD6B60-9A33-427E-8F1E-65B50D93FBEE}" name="CurrentAge" dataDxfId="18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D73F36-550F-476C-9A0B-9FE18A68CB1B}" name="Table2" displayName="Table2" ref="A1:G11" totalsRowShown="0" headerRowDxfId="17" dataDxfId="16" tableBorderDxfId="15">
  <autoFilter ref="A1:G11" xr:uid="{D7D73F36-550F-476C-9A0B-9FE18A68CB1B}"/>
  <tableColumns count="7">
    <tableColumn id="1" xr3:uid="{E08CBFEF-0879-486C-AE8F-1E0559CF1453}" name="PART NUMBER" dataDxfId="14"/>
    <tableColumn id="2" xr3:uid="{D05C9B10-7226-46E2-B40D-466901BC0A98}" name="SUPPLIER NAME" dataDxfId="13"/>
    <tableColumn id="3" xr3:uid="{5376319B-C70A-4080-886B-BF8BF33E1F17}" name="TOY CATEGORY" dataDxfId="12"/>
    <tableColumn id="4" xr3:uid="{B75A7A0E-5F00-450D-8585-C7717923517C}" name="TOY DETAIL" dataDxfId="11"/>
    <tableColumn id="5" xr3:uid="{43ACE1F4-B81D-4469-8B9B-6688E60EF878}" name="QUANTITY IN STOCK" dataDxfId="10"/>
    <tableColumn id="6" xr3:uid="{FC410B53-1A45-403D-B50D-87B3263EFEE4}" name="PRICE" dataDxfId="9"/>
    <tableColumn id="7" xr3:uid="{DD4B195A-9FE3-416F-AB66-EA6BA29561A1}" name="STOCK VALUE" dataDxfId="8">
      <calculatedColumnFormula>Suppliers!$E2*Suppliers!$F2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0AC32A-4166-4841-8A36-74FFC3B37A35}" name="Table4" displayName="Table4" ref="A2:B12" totalsRowShown="0" headerRowDxfId="7" tableBorderDxfId="6">
  <autoFilter ref="A2:B12" xr:uid="{E70AC32A-4166-4841-8A36-74FFC3B37A35}"/>
  <tableColumns count="2">
    <tableColumn id="1" xr3:uid="{E8651EFA-115E-4C72-A372-171F994F647E}" name="Toys"/>
    <tableColumn id="2" xr3:uid="{84CFDBDD-5A2A-428E-972F-39F90120880A}" name="Total Sa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BC3D-12E1-422E-821C-8CF6C334C52E}">
  <dimension ref="A1:J11"/>
  <sheetViews>
    <sheetView zoomScaleNormal="100" workbookViewId="0">
      <selection activeCell="J11" sqref="A1:J11"/>
    </sheetView>
  </sheetViews>
  <sheetFormatPr defaultColWidth="8.88671875" defaultRowHeight="14.4" x14ac:dyDescent="0.3"/>
  <cols>
    <col min="1" max="1" width="24.5546875" bestFit="1" customWidth="1"/>
    <col min="2" max="4" width="13.77734375" customWidth="1"/>
    <col min="9" max="9" width="9.88671875" bestFit="1" customWidth="1"/>
    <col min="10" max="10" width="12" customWidth="1"/>
  </cols>
  <sheetData>
    <row r="1" spans="1:10" ht="25.8" x14ac:dyDescent="0.5">
      <c r="A1" s="11" t="s">
        <v>117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3">
      <c r="A2" s="12" t="s">
        <v>118</v>
      </c>
    </row>
    <row r="3" spans="1:10" ht="18" customHeight="1" x14ac:dyDescent="0.3">
      <c r="A3" s="2" t="s">
        <v>129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119</v>
      </c>
      <c r="J3" s="2" t="s">
        <v>120</v>
      </c>
    </row>
    <row r="4" spans="1:10" x14ac:dyDescent="0.3">
      <c r="A4" s="1" t="s">
        <v>121</v>
      </c>
      <c r="B4" s="1">
        <v>3</v>
      </c>
      <c r="C4" s="1">
        <v>1</v>
      </c>
      <c r="D4" s="1">
        <v>5</v>
      </c>
      <c r="E4">
        <v>4</v>
      </c>
      <c r="F4">
        <v>10</v>
      </c>
      <c r="G4">
        <v>4</v>
      </c>
      <c r="H4">
        <f>SUM(Q1_Sales[[#This Row],[January]:[June]])</f>
        <v>27</v>
      </c>
    </row>
    <row r="5" spans="1:10" x14ac:dyDescent="0.3">
      <c r="A5" s="1" t="s">
        <v>122</v>
      </c>
      <c r="B5" s="1">
        <v>9</v>
      </c>
      <c r="C5" s="1">
        <v>4</v>
      </c>
      <c r="D5" s="1"/>
      <c r="F5">
        <v>3</v>
      </c>
      <c r="G5">
        <v>1</v>
      </c>
      <c r="H5">
        <f>SUM(Q1_Sales[[#This Row],[January]:[June]])</f>
        <v>17</v>
      </c>
    </row>
    <row r="6" spans="1:10" x14ac:dyDescent="0.3">
      <c r="A6" s="1" t="s">
        <v>123</v>
      </c>
      <c r="B6" s="1">
        <v>4</v>
      </c>
      <c r="C6" s="1">
        <v>2</v>
      </c>
      <c r="D6" s="1">
        <v>8</v>
      </c>
      <c r="E6">
        <v>8</v>
      </c>
      <c r="F6">
        <v>9</v>
      </c>
      <c r="G6">
        <v>9</v>
      </c>
      <c r="H6">
        <f>SUM(Q1_Sales[[#This Row],[January]:[June]])</f>
        <v>40</v>
      </c>
    </row>
    <row r="7" spans="1:10" x14ac:dyDescent="0.3">
      <c r="A7" s="1" t="s">
        <v>124</v>
      </c>
      <c r="B7" s="1">
        <v>8</v>
      </c>
      <c r="C7" s="1">
        <v>5</v>
      </c>
      <c r="D7" s="1">
        <v>7</v>
      </c>
      <c r="E7">
        <v>0</v>
      </c>
      <c r="F7">
        <v>4</v>
      </c>
      <c r="G7">
        <v>6</v>
      </c>
      <c r="H7">
        <f>SUM(Q1_Sales[[#This Row],[January]:[June]])</f>
        <v>30</v>
      </c>
    </row>
    <row r="8" spans="1:10" x14ac:dyDescent="0.3">
      <c r="A8" s="1" t="s">
        <v>125</v>
      </c>
      <c r="B8" s="1">
        <v>8</v>
      </c>
      <c r="C8" s="1">
        <v>4</v>
      </c>
      <c r="D8" s="1">
        <v>2</v>
      </c>
      <c r="E8" s="1">
        <v>1</v>
      </c>
      <c r="F8" s="1">
        <v>7</v>
      </c>
      <c r="G8" s="1">
        <v>4</v>
      </c>
      <c r="H8" s="1">
        <f>SUM(Q1_Sales[[#This Row],[January]:[June]])</f>
        <v>26</v>
      </c>
      <c r="I8" s="1"/>
      <c r="J8" s="1"/>
    </row>
    <row r="9" spans="1:10" x14ac:dyDescent="0.3">
      <c r="A9" s="1" t="s">
        <v>126</v>
      </c>
      <c r="B9" s="1">
        <v>2</v>
      </c>
      <c r="C9" s="1">
        <v>2</v>
      </c>
      <c r="D9" s="1">
        <v>10</v>
      </c>
      <c r="E9" s="1"/>
      <c r="F9" s="1"/>
      <c r="G9" s="1">
        <v>6</v>
      </c>
      <c r="H9" s="1">
        <f>SUM(Q1_Sales[[#This Row],[January]:[June]])</f>
        <v>20</v>
      </c>
      <c r="I9" s="1"/>
      <c r="J9" s="1"/>
    </row>
    <row r="10" spans="1:10" x14ac:dyDescent="0.3">
      <c r="A10" s="1" t="s">
        <v>127</v>
      </c>
      <c r="B10" s="1">
        <v>8</v>
      </c>
      <c r="C10" s="1">
        <v>5</v>
      </c>
      <c r="D10" s="1">
        <v>3</v>
      </c>
      <c r="E10" s="1"/>
      <c r="F10" s="1">
        <v>6</v>
      </c>
      <c r="G10" s="1">
        <v>9</v>
      </c>
      <c r="H10" s="1">
        <f>SUM(Q1_Sales[[#This Row],[January]:[June]])</f>
        <v>31</v>
      </c>
      <c r="I10" s="1"/>
      <c r="J10" s="1"/>
    </row>
    <row r="11" spans="1:10" x14ac:dyDescent="0.3">
      <c r="A11" s="1" t="s">
        <v>128</v>
      </c>
      <c r="B11" s="1">
        <v>6</v>
      </c>
      <c r="C11" s="1"/>
      <c r="D11" s="1">
        <v>8</v>
      </c>
      <c r="E11" s="1">
        <v>7</v>
      </c>
      <c r="F11" s="1">
        <v>4</v>
      </c>
      <c r="G11" s="1">
        <v>1</v>
      </c>
      <c r="H11" s="1">
        <f>SUM(Q1_Sales[[#This Row],[January]:[June]])</f>
        <v>26</v>
      </c>
      <c r="I11" s="1"/>
      <c r="J11" s="1"/>
    </row>
  </sheetData>
  <sortState xmlns:xlrd2="http://schemas.microsoft.com/office/spreadsheetml/2017/richdata2" ref="A2:D16">
    <sortCondition ref="A2:A16"/>
  </sortState>
  <phoneticPr fontId="5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F382-9DF9-408F-BA56-E107285C54AC}">
  <dimension ref="A1:J11"/>
  <sheetViews>
    <sheetView zoomScaleNormal="100" workbookViewId="0">
      <selection activeCell="A4" sqref="A4:A11"/>
    </sheetView>
  </sheetViews>
  <sheetFormatPr defaultColWidth="8.88671875" defaultRowHeight="14.4" x14ac:dyDescent="0.3"/>
  <cols>
    <col min="1" max="1" width="24.5546875" bestFit="1" customWidth="1"/>
    <col min="2" max="2" width="13.77734375" customWidth="1"/>
    <col min="3" max="3" width="9.109375" bestFit="1" customWidth="1"/>
    <col min="4" max="4" width="12.44140625" bestFit="1" customWidth="1"/>
    <col min="5" max="5" width="10" bestFit="1" customWidth="1"/>
    <col min="6" max="6" width="12.109375" bestFit="1" customWidth="1"/>
    <col min="7" max="7" width="11.77734375" bestFit="1" customWidth="1"/>
    <col min="9" max="9" width="9.88671875" bestFit="1" customWidth="1"/>
    <col min="10" max="10" width="12" customWidth="1"/>
  </cols>
  <sheetData>
    <row r="1" spans="1:10" ht="25.8" x14ac:dyDescent="0.5">
      <c r="A1" s="11" t="s">
        <v>117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3">
      <c r="A2" s="12" t="s">
        <v>118</v>
      </c>
    </row>
    <row r="3" spans="1:10" ht="18" customHeight="1" x14ac:dyDescent="0.3">
      <c r="A3" s="2" t="s">
        <v>129</v>
      </c>
      <c r="B3" s="2" t="s">
        <v>134</v>
      </c>
      <c r="C3" s="2" t="s">
        <v>135</v>
      </c>
      <c r="D3" s="2" t="s">
        <v>136</v>
      </c>
      <c r="E3" s="2" t="s">
        <v>137</v>
      </c>
      <c r="F3" s="2" t="s">
        <v>138</v>
      </c>
      <c r="G3" s="2" t="s">
        <v>139</v>
      </c>
      <c r="H3" s="2" t="s">
        <v>6</v>
      </c>
      <c r="I3" s="2" t="s">
        <v>119</v>
      </c>
      <c r="J3" s="2" t="s">
        <v>120</v>
      </c>
    </row>
    <row r="4" spans="1:10" x14ac:dyDescent="0.3">
      <c r="A4" s="1" t="s">
        <v>121</v>
      </c>
      <c r="B4" s="1">
        <v>3</v>
      </c>
      <c r="C4" s="1">
        <v>1</v>
      </c>
      <c r="D4" s="1">
        <v>5</v>
      </c>
      <c r="E4">
        <v>4</v>
      </c>
      <c r="F4">
        <v>10</v>
      </c>
      <c r="G4">
        <v>4</v>
      </c>
      <c r="H4">
        <f>SUM(Q1_Sales2[[#This Row],[July]:[December]])</f>
        <v>27</v>
      </c>
      <c r="I4">
        <v>0</v>
      </c>
    </row>
    <row r="5" spans="1:10" x14ac:dyDescent="0.3">
      <c r="A5" s="1" t="s">
        <v>122</v>
      </c>
      <c r="B5" s="1">
        <v>9</v>
      </c>
      <c r="C5" s="1">
        <v>4</v>
      </c>
      <c r="D5" s="1"/>
      <c r="F5">
        <v>3</v>
      </c>
      <c r="G5">
        <v>1</v>
      </c>
      <c r="H5">
        <f>SUM(Q1_Sales2[[#This Row],[July]:[December]])</f>
        <v>17</v>
      </c>
      <c r="I5">
        <v>2</v>
      </c>
    </row>
    <row r="6" spans="1:10" x14ac:dyDescent="0.3">
      <c r="A6" s="1" t="s">
        <v>123</v>
      </c>
      <c r="B6" s="1">
        <v>4</v>
      </c>
      <c r="C6" s="1">
        <v>2</v>
      </c>
      <c r="D6" s="1">
        <v>8</v>
      </c>
      <c r="E6">
        <v>8</v>
      </c>
      <c r="F6">
        <v>9</v>
      </c>
      <c r="G6">
        <v>9</v>
      </c>
      <c r="H6">
        <f>SUM(Q1_Sales2[[#This Row],[July]:[December]])</f>
        <v>40</v>
      </c>
      <c r="I6">
        <v>0</v>
      </c>
    </row>
    <row r="7" spans="1:10" x14ac:dyDescent="0.3">
      <c r="A7" s="1" t="s">
        <v>124</v>
      </c>
      <c r="B7" s="1">
        <v>8</v>
      </c>
      <c r="C7" s="1">
        <v>5</v>
      </c>
      <c r="D7" s="1">
        <v>7</v>
      </c>
      <c r="E7">
        <v>0</v>
      </c>
      <c r="F7">
        <v>4</v>
      </c>
      <c r="G7">
        <v>6</v>
      </c>
      <c r="H7">
        <f>SUM(Q1_Sales2[[#This Row],[July]:[December]])</f>
        <v>30</v>
      </c>
      <c r="I7">
        <v>0</v>
      </c>
    </row>
    <row r="8" spans="1:10" x14ac:dyDescent="0.3">
      <c r="A8" s="1" t="s">
        <v>125</v>
      </c>
      <c r="B8" s="1">
        <v>8</v>
      </c>
      <c r="C8" s="1">
        <v>4</v>
      </c>
      <c r="D8" s="1">
        <v>2</v>
      </c>
      <c r="E8" s="1">
        <v>1</v>
      </c>
      <c r="F8" s="1">
        <v>7</v>
      </c>
      <c r="G8" s="1">
        <v>4</v>
      </c>
      <c r="H8" s="1">
        <f>SUM(Q1_Sales2[[#This Row],[July]:[December]])</f>
        <v>26</v>
      </c>
      <c r="I8" s="1">
        <v>0</v>
      </c>
    </row>
    <row r="9" spans="1:10" x14ac:dyDescent="0.3">
      <c r="A9" s="1" t="s">
        <v>126</v>
      </c>
      <c r="B9" s="1">
        <v>2</v>
      </c>
      <c r="C9" s="1">
        <v>2</v>
      </c>
      <c r="D9" s="1">
        <v>10</v>
      </c>
      <c r="E9" s="1"/>
      <c r="F9" s="1"/>
      <c r="G9" s="1">
        <v>6</v>
      </c>
      <c r="H9" s="1">
        <f>SUM(Q1_Sales2[[#This Row],[July]:[December]])</f>
        <v>20</v>
      </c>
      <c r="I9" s="1">
        <v>2</v>
      </c>
    </row>
    <row r="10" spans="1:10" x14ac:dyDescent="0.3">
      <c r="A10" s="1" t="s">
        <v>127</v>
      </c>
      <c r="B10" s="1">
        <v>8</v>
      </c>
      <c r="C10" s="1">
        <v>5</v>
      </c>
      <c r="D10" s="1">
        <v>3</v>
      </c>
      <c r="E10" s="1"/>
      <c r="F10" s="1">
        <v>6</v>
      </c>
      <c r="G10" s="1">
        <v>9</v>
      </c>
      <c r="H10" s="1">
        <f>SUM(Q1_Sales2[[#This Row],[July]:[December]])</f>
        <v>31</v>
      </c>
      <c r="I10" s="1">
        <v>1</v>
      </c>
    </row>
    <row r="11" spans="1:10" x14ac:dyDescent="0.3">
      <c r="A11" s="1" t="s">
        <v>128</v>
      </c>
      <c r="B11" s="1">
        <v>6</v>
      </c>
      <c r="C11" s="1"/>
      <c r="D11" s="1">
        <v>8</v>
      </c>
      <c r="E11" s="1">
        <v>7</v>
      </c>
      <c r="F11" s="1">
        <v>4</v>
      </c>
      <c r="G11" s="1">
        <v>1</v>
      </c>
      <c r="H11" s="1">
        <f>SUM(Q1_Sales2[[#This Row],[July]:[December]])</f>
        <v>26</v>
      </c>
      <c r="I11" s="1">
        <v>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stacked" displayEmptyCellsAs="gap" negative="1" xr2:uid="{05CB78CD-84F3-4E38-909F-3159030D8AB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'Last half of the year'!B4:G4</xm:f>
              <xm:sqref>J4</xm:sqref>
            </x14:sparkline>
            <x14:sparkline>
              <xm:f>'Last half of the year'!B5:G5</xm:f>
              <xm:sqref>J5</xm:sqref>
            </x14:sparkline>
            <x14:sparkline>
              <xm:f>'Last half of the year'!B6:G6</xm:f>
              <xm:sqref>J6</xm:sqref>
            </x14:sparkline>
            <x14:sparkline>
              <xm:f>'Last half of the year'!B7:G7</xm:f>
              <xm:sqref>J7</xm:sqref>
            </x14:sparkline>
            <x14:sparkline>
              <xm:f>'Last half of the year'!B8:G8</xm:f>
              <xm:sqref>J8</xm:sqref>
            </x14:sparkline>
            <x14:sparkline>
              <xm:f>'Last half of the year'!B9:G9</xm:f>
              <xm:sqref>J9</xm:sqref>
            </x14:sparkline>
            <x14:sparkline>
              <xm:f>'Last half of the year'!B10:G10</xm:f>
              <xm:sqref>J10</xm:sqref>
            </x14:sparkline>
            <x14:sparkline>
              <xm:f>'Last half of the year'!B11:G11</xm:f>
              <xm:sqref>J11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59B95-1CF2-4A11-938C-EAE9F04C842C}">
  <sheetPr>
    <tabColor theme="4"/>
  </sheetPr>
  <dimension ref="A1:H18"/>
  <sheetViews>
    <sheetView tabSelected="1" workbookViewId="0">
      <selection activeCell="C4" sqref="C4"/>
    </sheetView>
  </sheetViews>
  <sheetFormatPr defaultColWidth="10" defaultRowHeight="14.4" x14ac:dyDescent="0.3"/>
  <cols>
    <col min="1" max="1" width="35.109375" customWidth="1"/>
    <col min="2" max="6" width="18.44140625" customWidth="1"/>
    <col min="7" max="7" width="22.109375" customWidth="1"/>
  </cols>
  <sheetData>
    <row r="1" spans="1:8" ht="36.6" x14ac:dyDescent="0.7">
      <c r="A1" s="17" t="s">
        <v>149</v>
      </c>
      <c r="B1" s="18"/>
      <c r="C1" s="18"/>
      <c r="D1" s="18"/>
      <c r="E1" s="18"/>
      <c r="F1" s="18"/>
    </row>
    <row r="2" spans="1:8" ht="28.8" x14ac:dyDescent="0.55000000000000004">
      <c r="A2" s="19" t="s">
        <v>140</v>
      </c>
      <c r="B2" s="18"/>
      <c r="C2" s="18"/>
      <c r="D2" s="18"/>
      <c r="E2" s="18"/>
      <c r="F2" s="18"/>
    </row>
    <row r="3" spans="1:8" s="22" customFormat="1" ht="15" thickBot="1" x14ac:dyDescent="0.35">
      <c r="A3" s="20" t="s">
        <v>141</v>
      </c>
      <c r="B3" s="21" t="s">
        <v>142</v>
      </c>
      <c r="C3" s="21" t="s">
        <v>143</v>
      </c>
      <c r="D3" s="21" t="s">
        <v>144</v>
      </c>
      <c r="E3" s="21" t="s">
        <v>145</v>
      </c>
      <c r="F3" s="21" t="s">
        <v>146</v>
      </c>
    </row>
    <row r="4" spans="1:8" x14ac:dyDescent="0.3">
      <c r="A4" s="23" t="s">
        <v>121</v>
      </c>
      <c r="B4" s="24">
        <v>277750</v>
      </c>
      <c r="C4" s="24"/>
      <c r="D4" s="24"/>
      <c r="E4" s="24"/>
      <c r="F4" s="24">
        <f>SUM(B4:E4)</f>
        <v>277750</v>
      </c>
      <c r="G4" s="25"/>
      <c r="H4" s="26"/>
    </row>
    <row r="5" spans="1:8" x14ac:dyDescent="0.3">
      <c r="A5" s="23" t="s">
        <v>122</v>
      </c>
      <c r="B5" s="24">
        <v>833250</v>
      </c>
      <c r="C5" s="24"/>
      <c r="D5" s="24"/>
      <c r="E5" s="24"/>
      <c r="F5" s="24">
        <f t="shared" ref="F5:F11" si="0">SUM(B5:E5)</f>
        <v>833250</v>
      </c>
      <c r="G5" s="25"/>
      <c r="H5" s="26"/>
    </row>
    <row r="6" spans="1:8" x14ac:dyDescent="0.3">
      <c r="A6" s="23" t="s">
        <v>123</v>
      </c>
      <c r="B6" s="24">
        <v>606000</v>
      </c>
      <c r="C6" s="24"/>
      <c r="D6" s="24"/>
      <c r="E6" s="24"/>
      <c r="F6" s="24">
        <f t="shared" si="0"/>
        <v>606000</v>
      </c>
      <c r="G6" s="25"/>
      <c r="H6" s="26"/>
    </row>
    <row r="7" spans="1:8" x14ac:dyDescent="0.3">
      <c r="A7" s="23" t="s">
        <v>124</v>
      </c>
      <c r="B7" s="24">
        <v>1161500</v>
      </c>
      <c r="C7" s="24"/>
      <c r="D7" s="24"/>
      <c r="E7" s="24"/>
      <c r="F7" s="24">
        <f t="shared" si="0"/>
        <v>1161500</v>
      </c>
      <c r="G7" s="25"/>
      <c r="H7" s="26"/>
    </row>
    <row r="8" spans="1:8" x14ac:dyDescent="0.3">
      <c r="A8" s="23" t="s">
        <v>125</v>
      </c>
      <c r="B8" s="24">
        <v>555500</v>
      </c>
      <c r="C8" s="24"/>
      <c r="D8" s="24"/>
      <c r="E8" s="24"/>
      <c r="F8" s="24">
        <f t="shared" si="0"/>
        <v>555500</v>
      </c>
      <c r="G8" s="25"/>
      <c r="H8" s="26"/>
    </row>
    <row r="9" spans="1:8" x14ac:dyDescent="0.3">
      <c r="A9" s="23" t="s">
        <v>126</v>
      </c>
      <c r="B9" s="24">
        <v>202000</v>
      </c>
      <c r="C9" s="24"/>
      <c r="D9" s="24"/>
      <c r="E9" s="24"/>
      <c r="F9" s="24">
        <f t="shared" si="0"/>
        <v>202000</v>
      </c>
      <c r="G9" s="25"/>
      <c r="H9" s="26"/>
    </row>
    <row r="10" spans="1:8" x14ac:dyDescent="0.3">
      <c r="A10" s="23" t="s">
        <v>127</v>
      </c>
      <c r="B10" s="24">
        <v>9494000</v>
      </c>
      <c r="C10" s="24"/>
      <c r="D10" s="24"/>
      <c r="E10" s="24"/>
      <c r="F10" s="24">
        <f t="shared" si="0"/>
        <v>9494000</v>
      </c>
      <c r="G10" s="25"/>
      <c r="H10" s="26"/>
    </row>
    <row r="11" spans="1:8" x14ac:dyDescent="0.3">
      <c r="A11" s="23" t="s">
        <v>128</v>
      </c>
      <c r="B11" s="24">
        <v>10100000</v>
      </c>
      <c r="C11" s="24"/>
      <c r="D11" s="24"/>
      <c r="E11" s="24"/>
      <c r="F11" s="24">
        <f t="shared" si="0"/>
        <v>10100000</v>
      </c>
      <c r="G11" s="25"/>
      <c r="H11" s="26"/>
    </row>
    <row r="12" spans="1:8" x14ac:dyDescent="0.3">
      <c r="A12" s="27" t="s">
        <v>6</v>
      </c>
      <c r="B12" s="30">
        <f>SUBTOTAL(109,Table5[Quarter 1])</f>
        <v>23230000</v>
      </c>
      <c r="C12" s="30">
        <f>SUBTOTAL(109,Table5[Quarter 2])</f>
        <v>0</v>
      </c>
      <c r="D12" s="30">
        <f>SUBTOTAL(109,Table5[Quarter 3])</f>
        <v>0</v>
      </c>
      <c r="E12" s="30">
        <f>SUBTOTAL(109,Table5[Quarter 4])</f>
        <v>0</v>
      </c>
      <c r="F12" s="30">
        <f>SUBTOTAL(109,Table5[Total sales])</f>
        <v>23230000</v>
      </c>
    </row>
    <row r="14" spans="1:8" ht="18" x14ac:dyDescent="0.35">
      <c r="A14" s="28" t="s">
        <v>147</v>
      </c>
      <c r="B14" s="28"/>
    </row>
    <row r="15" spans="1:8" x14ac:dyDescent="0.3">
      <c r="A15" s="23" t="s">
        <v>142</v>
      </c>
      <c r="B15" s="29">
        <v>1.01</v>
      </c>
    </row>
    <row r="16" spans="1:8" x14ac:dyDescent="0.3">
      <c r="A16" s="23" t="s">
        <v>148</v>
      </c>
      <c r="B16" s="29">
        <v>1.03</v>
      </c>
    </row>
    <row r="17" spans="1:2" x14ac:dyDescent="0.3">
      <c r="A17" s="23" t="s">
        <v>144</v>
      </c>
      <c r="B17" s="29">
        <v>1.02</v>
      </c>
    </row>
    <row r="18" spans="1:2" x14ac:dyDescent="0.3">
      <c r="A18" s="23" t="s">
        <v>145</v>
      </c>
      <c r="B18" s="29">
        <v>1.0049999999999999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A1EC-F36A-43EA-B0D1-BC534C49FF79}">
  <dimension ref="A1:L51"/>
  <sheetViews>
    <sheetView zoomScaleNormal="100" workbookViewId="0">
      <selection activeCell="A2" sqref="A2"/>
    </sheetView>
  </sheetViews>
  <sheetFormatPr defaultRowHeight="14.4" x14ac:dyDescent="0.3"/>
  <cols>
    <col min="1" max="1" width="15.6640625" customWidth="1"/>
    <col min="2" max="2" width="22" customWidth="1"/>
    <col min="3" max="4" width="16.44140625" customWidth="1"/>
    <col min="5" max="5" width="18.33203125" customWidth="1"/>
    <col min="6" max="8" width="15.6640625" customWidth="1"/>
    <col min="9" max="9" width="12.21875" bestFit="1" customWidth="1"/>
    <col min="11" max="11" width="16.33203125" customWidth="1"/>
  </cols>
  <sheetData>
    <row r="1" spans="1:12" x14ac:dyDescent="0.3">
      <c r="A1" s="3" t="s">
        <v>130</v>
      </c>
      <c r="B1" s="3" t="s">
        <v>114</v>
      </c>
      <c r="C1" s="3" t="s">
        <v>113</v>
      </c>
      <c r="D1" s="3" t="s">
        <v>115</v>
      </c>
      <c r="E1" s="3" t="s">
        <v>42</v>
      </c>
      <c r="F1" s="3" t="s">
        <v>43</v>
      </c>
      <c r="G1" s="3" t="s">
        <v>44</v>
      </c>
      <c r="H1" s="3" t="s">
        <v>116</v>
      </c>
      <c r="I1" s="3" t="s">
        <v>45</v>
      </c>
      <c r="K1" s="7" t="s">
        <v>98</v>
      </c>
      <c r="L1" s="7"/>
    </row>
    <row r="2" spans="1:12" x14ac:dyDescent="0.3">
      <c r="A2" s="4">
        <v>100050</v>
      </c>
      <c r="B2" s="3" t="s">
        <v>36</v>
      </c>
      <c r="C2" s="3" t="s">
        <v>39</v>
      </c>
      <c r="D2" s="3"/>
      <c r="E2" s="3" t="s">
        <v>89</v>
      </c>
      <c r="F2" s="3">
        <v>86267</v>
      </c>
      <c r="G2" s="5" t="s">
        <v>93</v>
      </c>
      <c r="H2" s="6">
        <v>31182</v>
      </c>
      <c r="I2" s="3">
        <v>35</v>
      </c>
      <c r="K2" s="8" t="s">
        <v>99</v>
      </c>
    </row>
    <row r="3" spans="1:12" x14ac:dyDescent="0.3">
      <c r="A3" s="4">
        <v>100049</v>
      </c>
      <c r="B3" s="3" t="s">
        <v>38</v>
      </c>
      <c r="C3" s="3" t="s">
        <v>41</v>
      </c>
      <c r="D3" s="3"/>
      <c r="E3" s="3" t="s">
        <v>88</v>
      </c>
      <c r="F3" s="3">
        <v>69964</v>
      </c>
      <c r="G3" s="5" t="s">
        <v>93</v>
      </c>
      <c r="H3" s="6">
        <v>28756</v>
      </c>
      <c r="I3" s="3">
        <v>41</v>
      </c>
    </row>
    <row r="4" spans="1:12" x14ac:dyDescent="0.3">
      <c r="A4" s="4">
        <v>100048</v>
      </c>
      <c r="B4" s="3" t="s">
        <v>36</v>
      </c>
      <c r="C4" s="3" t="s">
        <v>39</v>
      </c>
      <c r="D4" s="3"/>
      <c r="E4" s="3" t="s">
        <v>87</v>
      </c>
      <c r="F4" s="3">
        <v>22952</v>
      </c>
      <c r="G4" s="5" t="s">
        <v>93</v>
      </c>
      <c r="H4" s="6">
        <v>21401</v>
      </c>
      <c r="I4" s="3">
        <v>62</v>
      </c>
    </row>
    <row r="5" spans="1:12" x14ac:dyDescent="0.3">
      <c r="A5" s="4">
        <v>100047</v>
      </c>
      <c r="B5" s="3" t="s">
        <v>37</v>
      </c>
      <c r="C5" s="3" t="s">
        <v>40</v>
      </c>
      <c r="D5" s="3"/>
      <c r="E5" s="3" t="s">
        <v>67</v>
      </c>
      <c r="F5" s="3">
        <v>92965</v>
      </c>
      <c r="G5" s="5" t="s">
        <v>93</v>
      </c>
      <c r="H5" s="6">
        <v>33303</v>
      </c>
      <c r="I5" s="3">
        <v>29</v>
      </c>
    </row>
    <row r="6" spans="1:12" x14ac:dyDescent="0.3">
      <c r="A6" s="4">
        <v>100046</v>
      </c>
      <c r="B6" s="3" t="s">
        <v>37</v>
      </c>
      <c r="C6" s="3" t="s">
        <v>40</v>
      </c>
      <c r="D6" s="3"/>
      <c r="E6" s="3" t="s">
        <v>86</v>
      </c>
      <c r="F6" s="3">
        <v>41499</v>
      </c>
      <c r="G6" s="5" t="s">
        <v>93</v>
      </c>
      <c r="H6" s="6">
        <v>25212</v>
      </c>
      <c r="I6" s="3">
        <v>51</v>
      </c>
    </row>
    <row r="7" spans="1:12" x14ac:dyDescent="0.3">
      <c r="A7" s="4">
        <v>100045</v>
      </c>
      <c r="B7" s="3" t="s">
        <v>36</v>
      </c>
      <c r="C7" s="3" t="s">
        <v>39</v>
      </c>
      <c r="D7" s="3"/>
      <c r="E7" s="3" t="s">
        <v>85</v>
      </c>
      <c r="F7" s="3">
        <v>24170</v>
      </c>
      <c r="G7" s="5" t="s">
        <v>93</v>
      </c>
      <c r="H7" s="6">
        <v>24594</v>
      </c>
      <c r="I7" s="3">
        <v>53</v>
      </c>
    </row>
    <row r="8" spans="1:12" x14ac:dyDescent="0.3">
      <c r="A8" s="4">
        <v>100044</v>
      </c>
      <c r="B8" s="3" t="s">
        <v>38</v>
      </c>
      <c r="C8" s="3" t="s">
        <v>41</v>
      </c>
      <c r="D8" s="3"/>
      <c r="E8" s="3" t="s">
        <v>84</v>
      </c>
      <c r="F8" s="3">
        <v>43479</v>
      </c>
      <c r="G8" s="5" t="s">
        <v>93</v>
      </c>
      <c r="H8" s="6">
        <v>29560</v>
      </c>
      <c r="I8" s="3">
        <v>39</v>
      </c>
    </row>
    <row r="9" spans="1:12" x14ac:dyDescent="0.3">
      <c r="A9" s="4">
        <v>100043</v>
      </c>
      <c r="B9" s="3" t="s">
        <v>37</v>
      </c>
      <c r="C9" s="3" t="s">
        <v>40</v>
      </c>
      <c r="D9" s="3"/>
      <c r="E9" s="3" t="s">
        <v>83</v>
      </c>
      <c r="F9" s="3">
        <v>77148</v>
      </c>
      <c r="G9" s="5" t="s">
        <v>93</v>
      </c>
      <c r="H9" s="6">
        <v>22950</v>
      </c>
      <c r="I9" s="3">
        <v>57</v>
      </c>
    </row>
    <row r="10" spans="1:12" x14ac:dyDescent="0.3">
      <c r="A10" s="4">
        <v>100042</v>
      </c>
      <c r="B10" s="3" t="s">
        <v>36</v>
      </c>
      <c r="C10" s="3" t="s">
        <v>39</v>
      </c>
      <c r="D10" s="3"/>
      <c r="E10" s="3" t="s">
        <v>82</v>
      </c>
      <c r="F10" s="3">
        <v>46736</v>
      </c>
      <c r="G10" s="5" t="s">
        <v>93</v>
      </c>
      <c r="H10" s="6">
        <v>25460</v>
      </c>
      <c r="I10" s="3">
        <v>51</v>
      </c>
    </row>
    <row r="11" spans="1:12" x14ac:dyDescent="0.3">
      <c r="A11" s="4">
        <v>100041</v>
      </c>
      <c r="B11" s="3" t="s">
        <v>37</v>
      </c>
      <c r="C11" s="3" t="s">
        <v>40</v>
      </c>
      <c r="D11" s="3"/>
      <c r="E11" s="3" t="s">
        <v>81</v>
      </c>
      <c r="F11" s="3">
        <v>25897</v>
      </c>
      <c r="G11" s="5" t="s">
        <v>93</v>
      </c>
      <c r="H11" s="6">
        <v>25089</v>
      </c>
      <c r="I11" s="3">
        <v>52</v>
      </c>
    </row>
    <row r="12" spans="1:12" x14ac:dyDescent="0.3">
      <c r="A12" s="4">
        <v>100040</v>
      </c>
      <c r="B12" s="3" t="s">
        <v>37</v>
      </c>
      <c r="C12" s="3" t="s">
        <v>40</v>
      </c>
      <c r="D12" s="3"/>
      <c r="E12" s="3" t="s">
        <v>80</v>
      </c>
      <c r="F12" s="3">
        <v>47163</v>
      </c>
      <c r="G12" s="5" t="s">
        <v>93</v>
      </c>
      <c r="H12" s="6">
        <v>32779</v>
      </c>
      <c r="I12" s="3">
        <v>30</v>
      </c>
    </row>
    <row r="13" spans="1:12" x14ac:dyDescent="0.3">
      <c r="A13" s="4">
        <v>100039</v>
      </c>
      <c r="B13" s="3" t="s">
        <v>36</v>
      </c>
      <c r="C13" s="3" t="s">
        <v>39</v>
      </c>
      <c r="D13" s="3"/>
      <c r="E13" s="3" t="s">
        <v>47</v>
      </c>
      <c r="F13" s="3">
        <v>23776</v>
      </c>
      <c r="G13" s="5" t="s">
        <v>93</v>
      </c>
      <c r="H13" s="6">
        <v>33069</v>
      </c>
      <c r="I13" s="3">
        <v>30</v>
      </c>
    </row>
    <row r="14" spans="1:12" x14ac:dyDescent="0.3">
      <c r="A14" s="4">
        <v>100038</v>
      </c>
      <c r="B14" s="3" t="s">
        <v>37</v>
      </c>
      <c r="C14" s="3" t="s">
        <v>40</v>
      </c>
      <c r="D14" s="3"/>
      <c r="E14" s="3" t="s">
        <v>65</v>
      </c>
      <c r="F14" s="3">
        <v>51402</v>
      </c>
      <c r="G14" s="5" t="s">
        <v>93</v>
      </c>
      <c r="H14" s="6">
        <v>22714</v>
      </c>
      <c r="I14" s="3">
        <v>58</v>
      </c>
    </row>
    <row r="15" spans="1:12" x14ac:dyDescent="0.3">
      <c r="A15" s="4">
        <v>100037</v>
      </c>
      <c r="B15" s="3" t="s">
        <v>38</v>
      </c>
      <c r="C15" s="3" t="s">
        <v>41</v>
      </c>
      <c r="D15" s="3"/>
      <c r="E15" s="3" t="s">
        <v>96</v>
      </c>
      <c r="F15" s="3" t="s">
        <v>97</v>
      </c>
      <c r="G15" s="5" t="s">
        <v>92</v>
      </c>
      <c r="H15" s="6">
        <v>25119</v>
      </c>
      <c r="I15" s="3">
        <v>51</v>
      </c>
    </row>
    <row r="16" spans="1:12" x14ac:dyDescent="0.3">
      <c r="A16" s="4">
        <v>100036</v>
      </c>
      <c r="B16" s="3" t="s">
        <v>37</v>
      </c>
      <c r="C16" s="3" t="s">
        <v>40</v>
      </c>
      <c r="D16" s="3"/>
      <c r="E16" s="3" t="s">
        <v>79</v>
      </c>
      <c r="F16" s="3">
        <v>54266</v>
      </c>
      <c r="G16" s="5" t="s">
        <v>93</v>
      </c>
      <c r="H16" s="6">
        <v>34651</v>
      </c>
      <c r="I16" s="3">
        <v>25</v>
      </c>
    </row>
    <row r="17" spans="1:9" x14ac:dyDescent="0.3">
      <c r="A17" s="4">
        <v>100035</v>
      </c>
      <c r="B17" s="3" t="s">
        <v>36</v>
      </c>
      <c r="C17" s="3" t="s">
        <v>39</v>
      </c>
      <c r="D17" s="3"/>
      <c r="E17" s="3" t="s">
        <v>78</v>
      </c>
      <c r="F17" s="3">
        <v>60987</v>
      </c>
      <c r="G17" s="5" t="s">
        <v>93</v>
      </c>
      <c r="H17" s="6">
        <v>32783</v>
      </c>
      <c r="I17" s="3">
        <v>30</v>
      </c>
    </row>
    <row r="18" spans="1:9" x14ac:dyDescent="0.3">
      <c r="A18" s="4">
        <v>100034</v>
      </c>
      <c r="B18" s="3" t="s">
        <v>37</v>
      </c>
      <c r="C18" s="3" t="s">
        <v>40</v>
      </c>
      <c r="D18" s="3"/>
      <c r="E18" s="3" t="s">
        <v>94</v>
      </c>
      <c r="F18" s="3" t="s">
        <v>95</v>
      </c>
      <c r="G18" s="5" t="s">
        <v>92</v>
      </c>
      <c r="H18" s="6">
        <v>25090</v>
      </c>
      <c r="I18" s="3">
        <v>52</v>
      </c>
    </row>
    <row r="19" spans="1:9" x14ac:dyDescent="0.3">
      <c r="A19" s="4">
        <v>100033</v>
      </c>
      <c r="B19" s="3" t="s">
        <v>37</v>
      </c>
      <c r="C19" s="3" t="s">
        <v>40</v>
      </c>
      <c r="D19" s="3"/>
      <c r="E19" s="3" t="s">
        <v>77</v>
      </c>
      <c r="F19" s="3">
        <v>35898</v>
      </c>
      <c r="G19" s="5" t="s">
        <v>93</v>
      </c>
      <c r="H19" s="6">
        <v>28096</v>
      </c>
      <c r="I19" s="3">
        <v>43</v>
      </c>
    </row>
    <row r="20" spans="1:9" x14ac:dyDescent="0.3">
      <c r="A20" s="4">
        <v>100032</v>
      </c>
      <c r="B20" s="3" t="s">
        <v>36</v>
      </c>
      <c r="C20" s="3" t="s">
        <v>39</v>
      </c>
      <c r="D20" s="3"/>
      <c r="E20" s="3" t="s">
        <v>76</v>
      </c>
      <c r="F20" s="3">
        <v>67286</v>
      </c>
      <c r="G20" s="5" t="s">
        <v>93</v>
      </c>
      <c r="H20" s="6">
        <v>28709</v>
      </c>
      <c r="I20" s="3">
        <v>42</v>
      </c>
    </row>
    <row r="21" spans="1:9" x14ac:dyDescent="0.3">
      <c r="A21" s="4">
        <v>100031</v>
      </c>
      <c r="B21" s="3" t="s">
        <v>37</v>
      </c>
      <c r="C21" s="3" t="s">
        <v>40</v>
      </c>
      <c r="D21" s="3"/>
      <c r="E21" s="3" t="s">
        <v>75</v>
      </c>
      <c r="F21" s="3">
        <v>77809</v>
      </c>
      <c r="G21" s="5" t="s">
        <v>93</v>
      </c>
      <c r="H21" s="6">
        <v>25524</v>
      </c>
      <c r="I21" s="3">
        <v>50</v>
      </c>
    </row>
    <row r="22" spans="1:9" x14ac:dyDescent="0.3">
      <c r="A22" s="4">
        <v>100030</v>
      </c>
      <c r="B22" s="3" t="s">
        <v>38</v>
      </c>
      <c r="C22" s="3" t="s">
        <v>41</v>
      </c>
      <c r="D22" s="3"/>
      <c r="E22" s="3" t="s">
        <v>74</v>
      </c>
      <c r="F22" s="3">
        <v>46202</v>
      </c>
      <c r="G22" s="5" t="s">
        <v>93</v>
      </c>
      <c r="H22" s="6">
        <v>28774</v>
      </c>
      <c r="I22" s="3">
        <v>41</v>
      </c>
    </row>
    <row r="23" spans="1:9" x14ac:dyDescent="0.3">
      <c r="A23" s="4">
        <v>100029</v>
      </c>
      <c r="B23" s="3" t="s">
        <v>36</v>
      </c>
      <c r="C23" s="3" t="s">
        <v>39</v>
      </c>
      <c r="D23" s="3"/>
      <c r="E23" s="3" t="s">
        <v>73</v>
      </c>
      <c r="F23" s="3">
        <v>44788</v>
      </c>
      <c r="G23" s="5" t="s">
        <v>93</v>
      </c>
      <c r="H23" s="6">
        <v>20843</v>
      </c>
      <c r="I23" s="3">
        <v>63</v>
      </c>
    </row>
    <row r="24" spans="1:9" x14ac:dyDescent="0.3">
      <c r="A24" s="4">
        <v>100028</v>
      </c>
      <c r="B24" s="3" t="s">
        <v>37</v>
      </c>
      <c r="C24" s="3" t="s">
        <v>40</v>
      </c>
      <c r="D24" s="3"/>
      <c r="E24" s="3" t="s">
        <v>72</v>
      </c>
      <c r="F24" s="3">
        <v>78864</v>
      </c>
      <c r="G24" s="5" t="s">
        <v>93</v>
      </c>
      <c r="H24" s="6">
        <v>22654</v>
      </c>
      <c r="I24" s="3">
        <v>58</v>
      </c>
    </row>
    <row r="25" spans="1:9" x14ac:dyDescent="0.3">
      <c r="A25" s="4">
        <v>100027</v>
      </c>
      <c r="B25" s="3" t="s">
        <v>38</v>
      </c>
      <c r="C25" s="3" t="s">
        <v>41</v>
      </c>
      <c r="D25" s="3"/>
      <c r="E25" s="3" t="s">
        <v>71</v>
      </c>
      <c r="F25" s="3">
        <v>55200</v>
      </c>
      <c r="G25" s="5" t="s">
        <v>93</v>
      </c>
      <c r="H25" s="6">
        <v>23534</v>
      </c>
      <c r="I25" s="3">
        <v>56</v>
      </c>
    </row>
    <row r="26" spans="1:9" x14ac:dyDescent="0.3">
      <c r="A26" s="4">
        <v>100026</v>
      </c>
      <c r="B26" s="3" t="s">
        <v>37</v>
      </c>
      <c r="C26" s="3" t="s">
        <v>40</v>
      </c>
      <c r="D26" s="3"/>
      <c r="E26" s="3" t="s">
        <v>70</v>
      </c>
      <c r="F26" s="3">
        <v>41099</v>
      </c>
      <c r="G26" s="5" t="s">
        <v>93</v>
      </c>
      <c r="H26" s="6">
        <v>33902</v>
      </c>
      <c r="I26" s="3">
        <v>27</v>
      </c>
    </row>
    <row r="27" spans="1:9" x14ac:dyDescent="0.3">
      <c r="A27" s="4">
        <v>100025</v>
      </c>
      <c r="B27" s="3" t="s">
        <v>38</v>
      </c>
      <c r="C27" s="3" t="s">
        <v>41</v>
      </c>
      <c r="D27" s="3"/>
      <c r="E27" s="3" t="s">
        <v>69</v>
      </c>
      <c r="F27" s="3">
        <v>29095</v>
      </c>
      <c r="G27" s="5" t="s">
        <v>93</v>
      </c>
      <c r="H27" s="6">
        <v>27572</v>
      </c>
      <c r="I27" s="3">
        <v>45</v>
      </c>
    </row>
    <row r="28" spans="1:9" x14ac:dyDescent="0.3">
      <c r="A28" s="4">
        <v>100024</v>
      </c>
      <c r="B28" s="3" t="s">
        <v>38</v>
      </c>
      <c r="C28" s="3" t="s">
        <v>41</v>
      </c>
      <c r="D28" s="3"/>
      <c r="E28" s="3" t="s">
        <v>68</v>
      </c>
      <c r="F28" s="3">
        <v>68473</v>
      </c>
      <c r="G28" s="5" t="s">
        <v>93</v>
      </c>
      <c r="H28" s="6">
        <v>30772</v>
      </c>
      <c r="I28" s="3">
        <v>36</v>
      </c>
    </row>
    <row r="29" spans="1:9" x14ac:dyDescent="0.3">
      <c r="A29" s="4">
        <v>100023</v>
      </c>
      <c r="B29" s="3" t="s">
        <v>37</v>
      </c>
      <c r="C29" s="3" t="s">
        <v>40</v>
      </c>
      <c r="D29" s="3"/>
      <c r="E29" s="3" t="s">
        <v>67</v>
      </c>
      <c r="F29" s="3">
        <v>52995</v>
      </c>
      <c r="G29" s="5" t="s">
        <v>93</v>
      </c>
      <c r="H29" s="6">
        <v>35582</v>
      </c>
      <c r="I29" s="3">
        <v>23</v>
      </c>
    </row>
    <row r="30" spans="1:9" x14ac:dyDescent="0.3">
      <c r="A30" s="4">
        <v>100022</v>
      </c>
      <c r="B30" s="3" t="s">
        <v>37</v>
      </c>
      <c r="C30" s="3" t="s">
        <v>40</v>
      </c>
      <c r="D30" s="3"/>
      <c r="E30" s="3" t="s">
        <v>66</v>
      </c>
      <c r="F30" s="3">
        <v>46837</v>
      </c>
      <c r="G30" s="5" t="s">
        <v>93</v>
      </c>
      <c r="H30" s="6">
        <v>31709</v>
      </c>
      <c r="I30" s="3">
        <v>33</v>
      </c>
    </row>
    <row r="31" spans="1:9" x14ac:dyDescent="0.3">
      <c r="A31" s="4">
        <v>100021</v>
      </c>
      <c r="B31" s="3" t="s">
        <v>37</v>
      </c>
      <c r="C31" s="3" t="s">
        <v>40</v>
      </c>
      <c r="D31" s="3"/>
      <c r="E31" s="3" t="s">
        <v>90</v>
      </c>
      <c r="F31" s="3" t="s">
        <v>91</v>
      </c>
      <c r="G31" s="5" t="s">
        <v>92</v>
      </c>
      <c r="H31" s="6">
        <v>21748</v>
      </c>
      <c r="I31" s="3">
        <v>61</v>
      </c>
    </row>
    <row r="32" spans="1:9" x14ac:dyDescent="0.3">
      <c r="A32" s="4">
        <v>100020</v>
      </c>
      <c r="B32" s="3" t="s">
        <v>37</v>
      </c>
      <c r="C32" s="3" t="s">
        <v>40</v>
      </c>
      <c r="D32" s="3"/>
      <c r="E32" s="3" t="s">
        <v>65</v>
      </c>
      <c r="F32" s="3">
        <v>75897</v>
      </c>
      <c r="G32" s="5" t="s">
        <v>93</v>
      </c>
      <c r="H32" s="6">
        <v>34723</v>
      </c>
      <c r="I32" s="3">
        <v>25</v>
      </c>
    </row>
    <row r="33" spans="1:9" x14ac:dyDescent="0.3">
      <c r="A33" s="4">
        <v>100019</v>
      </c>
      <c r="B33" s="3" t="s">
        <v>38</v>
      </c>
      <c r="C33" s="3" t="s">
        <v>41</v>
      </c>
      <c r="D33" s="3"/>
      <c r="E33" s="3" t="s">
        <v>64</v>
      </c>
      <c r="F33" s="3">
        <v>58177</v>
      </c>
      <c r="G33" s="5" t="s">
        <v>93</v>
      </c>
      <c r="H33" s="6">
        <v>29312</v>
      </c>
      <c r="I33" s="3">
        <v>40</v>
      </c>
    </row>
    <row r="34" spans="1:9" x14ac:dyDescent="0.3">
      <c r="A34" s="4">
        <v>100018</v>
      </c>
      <c r="B34" s="3" t="s">
        <v>37</v>
      </c>
      <c r="C34" s="3" t="s">
        <v>40</v>
      </c>
      <c r="D34" s="3"/>
      <c r="E34" s="3" t="s">
        <v>63</v>
      </c>
      <c r="F34" s="3">
        <v>55483</v>
      </c>
      <c r="G34" s="5" t="s">
        <v>93</v>
      </c>
      <c r="H34" s="6">
        <v>33443</v>
      </c>
      <c r="I34" s="3">
        <v>29</v>
      </c>
    </row>
    <row r="35" spans="1:9" x14ac:dyDescent="0.3">
      <c r="A35" s="4">
        <v>100017</v>
      </c>
      <c r="B35" s="3" t="s">
        <v>37</v>
      </c>
      <c r="C35" s="3" t="s">
        <v>40</v>
      </c>
      <c r="D35" s="3"/>
      <c r="E35" s="3" t="s">
        <v>62</v>
      </c>
      <c r="F35" s="3">
        <v>59443</v>
      </c>
      <c r="G35" s="5" t="s">
        <v>93</v>
      </c>
      <c r="H35" s="6">
        <v>22106</v>
      </c>
      <c r="I35" s="3">
        <v>60</v>
      </c>
    </row>
    <row r="36" spans="1:9" x14ac:dyDescent="0.3">
      <c r="A36" s="4">
        <v>100016</v>
      </c>
      <c r="B36" s="3" t="s">
        <v>36</v>
      </c>
      <c r="C36" s="3" t="s">
        <v>39</v>
      </c>
      <c r="D36" s="3"/>
      <c r="E36" s="3" t="s">
        <v>61</v>
      </c>
      <c r="F36" s="3">
        <v>87141</v>
      </c>
      <c r="G36" s="5" t="s">
        <v>93</v>
      </c>
      <c r="H36" s="6">
        <v>30281</v>
      </c>
      <c r="I36" s="3">
        <v>37</v>
      </c>
    </row>
    <row r="37" spans="1:9" x14ac:dyDescent="0.3">
      <c r="A37" s="4">
        <v>100015</v>
      </c>
      <c r="B37" s="3" t="s">
        <v>37</v>
      </c>
      <c r="C37" s="3" t="s">
        <v>40</v>
      </c>
      <c r="D37" s="3"/>
      <c r="E37" s="3" t="s">
        <v>60</v>
      </c>
      <c r="F37" s="3">
        <v>19197</v>
      </c>
      <c r="G37" s="5" t="s">
        <v>93</v>
      </c>
      <c r="H37" s="6">
        <v>26192</v>
      </c>
      <c r="I37" s="3">
        <v>49</v>
      </c>
    </row>
    <row r="38" spans="1:9" x14ac:dyDescent="0.3">
      <c r="A38" s="4">
        <v>100014</v>
      </c>
      <c r="B38" s="3" t="s">
        <v>38</v>
      </c>
      <c r="C38" s="3" t="s">
        <v>41</v>
      </c>
      <c r="D38" s="3"/>
      <c r="E38" s="3" t="s">
        <v>59</v>
      </c>
      <c r="F38" s="3">
        <v>32315</v>
      </c>
      <c r="G38" s="5" t="s">
        <v>93</v>
      </c>
      <c r="H38" s="6">
        <v>28335</v>
      </c>
      <c r="I38" s="3">
        <v>43</v>
      </c>
    </row>
    <row r="39" spans="1:9" x14ac:dyDescent="0.3">
      <c r="A39" s="4">
        <v>100013</v>
      </c>
      <c r="B39" s="3" t="s">
        <v>37</v>
      </c>
      <c r="C39" s="3" t="s">
        <v>40</v>
      </c>
      <c r="D39" s="3"/>
      <c r="E39" s="3" t="s">
        <v>58</v>
      </c>
      <c r="F39" s="3">
        <v>25092</v>
      </c>
      <c r="G39" s="5" t="s">
        <v>93</v>
      </c>
      <c r="H39" s="6">
        <v>30483</v>
      </c>
      <c r="I39" s="3">
        <v>37</v>
      </c>
    </row>
    <row r="40" spans="1:9" x14ac:dyDescent="0.3">
      <c r="A40" s="4">
        <v>100012</v>
      </c>
      <c r="B40" s="3" t="s">
        <v>38</v>
      </c>
      <c r="C40" s="3" t="s">
        <v>41</v>
      </c>
      <c r="D40" s="3"/>
      <c r="E40" s="3" t="s">
        <v>57</v>
      </c>
      <c r="F40" s="3">
        <v>34117</v>
      </c>
      <c r="G40" s="5" t="s">
        <v>93</v>
      </c>
      <c r="H40" s="6">
        <v>21578</v>
      </c>
      <c r="I40" s="3">
        <v>61</v>
      </c>
    </row>
    <row r="41" spans="1:9" x14ac:dyDescent="0.3">
      <c r="A41" s="4">
        <v>100011</v>
      </c>
      <c r="B41" s="3" t="s">
        <v>37</v>
      </c>
      <c r="C41" s="3" t="s">
        <v>40</v>
      </c>
      <c r="D41" s="3"/>
      <c r="E41" s="3" t="s">
        <v>56</v>
      </c>
      <c r="F41" s="3">
        <v>43001</v>
      </c>
      <c r="G41" s="5" t="s">
        <v>93</v>
      </c>
      <c r="H41" s="6">
        <v>32482</v>
      </c>
      <c r="I41" s="3">
        <v>31</v>
      </c>
    </row>
    <row r="42" spans="1:9" x14ac:dyDescent="0.3">
      <c r="A42" s="4">
        <v>100010</v>
      </c>
      <c r="B42" s="3" t="s">
        <v>37</v>
      </c>
      <c r="C42" s="3" t="s">
        <v>40</v>
      </c>
      <c r="D42" s="3"/>
      <c r="E42" s="3" t="s">
        <v>55</v>
      </c>
      <c r="F42" s="3">
        <v>91179</v>
      </c>
      <c r="G42" s="5" t="s">
        <v>93</v>
      </c>
      <c r="H42" s="6">
        <v>28053</v>
      </c>
      <c r="I42" s="3">
        <v>43</v>
      </c>
    </row>
    <row r="43" spans="1:9" x14ac:dyDescent="0.3">
      <c r="A43" s="4">
        <v>100009</v>
      </c>
      <c r="B43" s="3" t="s">
        <v>36</v>
      </c>
      <c r="C43" s="3" t="s">
        <v>39</v>
      </c>
      <c r="D43" s="3"/>
      <c r="E43" s="3" t="s">
        <v>54</v>
      </c>
      <c r="F43" s="3">
        <v>18122</v>
      </c>
      <c r="G43" s="5" t="s">
        <v>93</v>
      </c>
      <c r="H43" s="6">
        <v>28200</v>
      </c>
      <c r="I43" s="3">
        <v>43</v>
      </c>
    </row>
    <row r="44" spans="1:9" x14ac:dyDescent="0.3">
      <c r="A44" s="4">
        <v>100008</v>
      </c>
      <c r="B44" s="3" t="s">
        <v>37</v>
      </c>
      <c r="C44" s="3" t="s">
        <v>40</v>
      </c>
      <c r="D44" s="3"/>
      <c r="E44" s="3" t="s">
        <v>53</v>
      </c>
      <c r="F44" s="3">
        <v>85220</v>
      </c>
      <c r="G44" s="5" t="s">
        <v>93</v>
      </c>
      <c r="H44" s="6">
        <v>21725</v>
      </c>
      <c r="I44" s="3">
        <v>61</v>
      </c>
    </row>
    <row r="45" spans="1:9" x14ac:dyDescent="0.3">
      <c r="A45" s="4">
        <v>100007</v>
      </c>
      <c r="B45" s="3" t="s">
        <v>38</v>
      </c>
      <c r="C45" s="3" t="s">
        <v>41</v>
      </c>
      <c r="D45" s="3"/>
      <c r="E45" s="3" t="s">
        <v>52</v>
      </c>
      <c r="F45" s="3">
        <v>61077</v>
      </c>
      <c r="G45" s="5" t="s">
        <v>93</v>
      </c>
      <c r="H45" s="6">
        <v>27126</v>
      </c>
      <c r="I45" s="3">
        <v>46</v>
      </c>
    </row>
    <row r="46" spans="1:9" x14ac:dyDescent="0.3">
      <c r="A46" s="4">
        <v>100006</v>
      </c>
      <c r="B46" s="3" t="s">
        <v>38</v>
      </c>
      <c r="C46" s="3" t="s">
        <v>41</v>
      </c>
      <c r="D46" s="3"/>
      <c r="E46" s="3" t="s">
        <v>51</v>
      </c>
      <c r="F46" s="3">
        <v>21850</v>
      </c>
      <c r="G46" s="5" t="s">
        <v>93</v>
      </c>
      <c r="H46" s="6">
        <v>25889</v>
      </c>
      <c r="I46" s="3">
        <v>49</v>
      </c>
    </row>
    <row r="47" spans="1:9" x14ac:dyDescent="0.3">
      <c r="A47" s="4">
        <v>100005</v>
      </c>
      <c r="B47" s="3" t="s">
        <v>37</v>
      </c>
      <c r="C47" s="3" t="s">
        <v>40</v>
      </c>
      <c r="D47" s="3"/>
      <c r="E47" s="3" t="s">
        <v>50</v>
      </c>
      <c r="F47" s="3">
        <v>26438</v>
      </c>
      <c r="G47" s="5" t="s">
        <v>93</v>
      </c>
      <c r="H47" s="6">
        <v>27569</v>
      </c>
      <c r="I47" s="3">
        <v>45</v>
      </c>
    </row>
    <row r="48" spans="1:9" x14ac:dyDescent="0.3">
      <c r="A48" s="4">
        <v>100004</v>
      </c>
      <c r="B48" s="3" t="s">
        <v>37</v>
      </c>
      <c r="C48" s="3" t="s">
        <v>40</v>
      </c>
      <c r="D48" s="3"/>
      <c r="E48" s="3" t="s">
        <v>49</v>
      </c>
      <c r="F48" s="3">
        <v>65297</v>
      </c>
      <c r="G48" s="5" t="s">
        <v>93</v>
      </c>
      <c r="H48" s="6">
        <v>30973</v>
      </c>
      <c r="I48" s="3">
        <v>35</v>
      </c>
    </row>
    <row r="49" spans="1:9" x14ac:dyDescent="0.3">
      <c r="A49" s="4">
        <v>100003</v>
      </c>
      <c r="B49" s="3" t="s">
        <v>38</v>
      </c>
      <c r="C49" s="3" t="s">
        <v>41</v>
      </c>
      <c r="D49" s="3"/>
      <c r="E49" s="3" t="s">
        <v>48</v>
      </c>
      <c r="F49" s="3">
        <v>62255</v>
      </c>
      <c r="G49" s="5" t="s">
        <v>93</v>
      </c>
      <c r="H49" s="6">
        <v>22327</v>
      </c>
      <c r="I49" s="3">
        <v>59</v>
      </c>
    </row>
    <row r="50" spans="1:9" x14ac:dyDescent="0.3">
      <c r="A50" s="4">
        <v>100002</v>
      </c>
      <c r="B50" s="3" t="s">
        <v>37</v>
      </c>
      <c r="C50" s="3" t="s">
        <v>40</v>
      </c>
      <c r="D50" s="3"/>
      <c r="E50" s="3" t="s">
        <v>47</v>
      </c>
      <c r="F50" s="3">
        <v>46817</v>
      </c>
      <c r="G50" s="5" t="s">
        <v>93</v>
      </c>
      <c r="H50" s="6">
        <v>24173</v>
      </c>
      <c r="I50" s="3">
        <v>54</v>
      </c>
    </row>
    <row r="51" spans="1:9" x14ac:dyDescent="0.3">
      <c r="A51" s="4">
        <v>100001</v>
      </c>
      <c r="B51" s="3" t="s">
        <v>36</v>
      </c>
      <c r="C51" s="3" t="s">
        <v>39</v>
      </c>
      <c r="D51" s="3"/>
      <c r="E51" s="3" t="s">
        <v>46</v>
      </c>
      <c r="F51" s="3">
        <v>47283</v>
      </c>
      <c r="G51" s="5" t="s">
        <v>93</v>
      </c>
      <c r="H51" s="6">
        <v>30355</v>
      </c>
      <c r="I51" s="3">
        <v>37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13F7-1DFB-44FA-A163-9C28FFD6427E}">
  <dimension ref="A1:J12"/>
  <sheetViews>
    <sheetView zoomScaleNormal="100" workbookViewId="0">
      <pane ySplit="1" topLeftCell="A2" activePane="bottomLeft" state="frozen"/>
      <selection pane="bottomLeft" activeCell="C2" sqref="C2:C11"/>
    </sheetView>
  </sheetViews>
  <sheetFormatPr defaultRowHeight="14.4" x14ac:dyDescent="0.3"/>
  <cols>
    <col min="1" max="1" width="14.6640625" customWidth="1"/>
    <col min="2" max="2" width="19.44140625" bestFit="1" customWidth="1"/>
    <col min="3" max="3" width="15.5546875" bestFit="1" customWidth="1"/>
    <col min="4" max="4" width="19.77734375" bestFit="1" customWidth="1"/>
    <col min="5" max="5" width="18.88671875" customWidth="1"/>
    <col min="6" max="7" width="15.6640625" customWidth="1"/>
    <col min="9" max="9" width="23.21875" customWidth="1"/>
  </cols>
  <sheetData>
    <row r="1" spans="1:10" x14ac:dyDescent="0.3">
      <c r="A1" s="15" t="s">
        <v>7</v>
      </c>
      <c r="B1" s="15" t="s">
        <v>8</v>
      </c>
      <c r="C1" s="15" t="s">
        <v>9</v>
      </c>
      <c r="D1" s="15" t="s">
        <v>10</v>
      </c>
      <c r="E1" s="15" t="s">
        <v>11</v>
      </c>
      <c r="F1" s="16" t="s">
        <v>13</v>
      </c>
      <c r="G1" s="15" t="s">
        <v>12</v>
      </c>
      <c r="I1" s="31" t="s">
        <v>110</v>
      </c>
      <c r="J1" s="31"/>
    </row>
    <row r="2" spans="1:10" x14ac:dyDescent="0.3">
      <c r="A2" s="14" t="s">
        <v>104</v>
      </c>
      <c r="B2" s="9" t="s">
        <v>16</v>
      </c>
      <c r="C2" s="9" t="s">
        <v>21</v>
      </c>
      <c r="D2" s="9" t="s">
        <v>31</v>
      </c>
      <c r="E2" s="9">
        <v>9054</v>
      </c>
      <c r="F2" s="10">
        <v>57.5</v>
      </c>
      <c r="G2" s="9">
        <f>Suppliers!$E2*Suppliers!$F2</f>
        <v>520605</v>
      </c>
      <c r="I2" s="8" t="s">
        <v>111</v>
      </c>
    </row>
    <row r="3" spans="1:10" x14ac:dyDescent="0.3">
      <c r="A3" s="14" t="s">
        <v>109</v>
      </c>
      <c r="B3" s="9" t="s">
        <v>16</v>
      </c>
      <c r="C3" s="9" t="s">
        <v>24</v>
      </c>
      <c r="D3" s="9" t="s">
        <v>35</v>
      </c>
      <c r="E3" s="9">
        <v>8587</v>
      </c>
      <c r="F3" s="10">
        <v>56.56</v>
      </c>
      <c r="G3" s="9">
        <f>Suppliers!$E3*Suppliers!$F3</f>
        <v>485680.72000000003</v>
      </c>
    </row>
    <row r="4" spans="1:10" x14ac:dyDescent="0.3">
      <c r="A4" s="14" t="s">
        <v>106</v>
      </c>
      <c r="B4" s="9" t="s">
        <v>14</v>
      </c>
      <c r="C4" s="9" t="s">
        <v>19</v>
      </c>
      <c r="D4" s="9" t="s">
        <v>33</v>
      </c>
      <c r="E4" s="9">
        <v>8103</v>
      </c>
      <c r="F4" s="10">
        <v>45.5</v>
      </c>
      <c r="G4" s="9">
        <f>Suppliers!$E4*Suppliers!$F4</f>
        <v>368686.5</v>
      </c>
    </row>
    <row r="5" spans="1:10" x14ac:dyDescent="0.3">
      <c r="A5" s="14" t="s">
        <v>105</v>
      </c>
      <c r="B5" s="9" t="s">
        <v>18</v>
      </c>
      <c r="C5" s="9" t="s">
        <v>22</v>
      </c>
      <c r="D5" s="9" t="s">
        <v>32</v>
      </c>
      <c r="E5" s="9">
        <v>9062</v>
      </c>
      <c r="F5" s="10">
        <v>23.99</v>
      </c>
      <c r="G5" s="9">
        <f>Suppliers!$E5*Suppliers!$F5</f>
        <v>217397.37999999998</v>
      </c>
    </row>
    <row r="6" spans="1:10" x14ac:dyDescent="0.3">
      <c r="A6" s="14" t="s">
        <v>108</v>
      </c>
      <c r="B6" s="9" t="s">
        <v>16</v>
      </c>
      <c r="C6" s="9" t="s">
        <v>34</v>
      </c>
      <c r="D6" s="9" t="s">
        <v>28</v>
      </c>
      <c r="E6" s="9">
        <v>8565</v>
      </c>
      <c r="F6" s="10">
        <v>19.899999999999999</v>
      </c>
      <c r="G6" s="9">
        <f>Suppliers!$E6*Suppliers!$F6</f>
        <v>170443.5</v>
      </c>
    </row>
    <row r="7" spans="1:10" x14ac:dyDescent="0.3">
      <c r="A7" s="14" t="s">
        <v>101</v>
      </c>
      <c r="B7" s="9" t="s">
        <v>18</v>
      </c>
      <c r="C7" s="9" t="s">
        <v>26</v>
      </c>
      <c r="D7" s="9" t="s">
        <v>27</v>
      </c>
      <c r="E7" s="9">
        <v>6520</v>
      </c>
      <c r="F7" s="10">
        <v>21.5</v>
      </c>
      <c r="G7" s="9">
        <f>Suppliers!$E7*Suppliers!$F7</f>
        <v>140180</v>
      </c>
    </row>
    <row r="8" spans="1:10" x14ac:dyDescent="0.3">
      <c r="A8" s="14" t="s">
        <v>102</v>
      </c>
      <c r="B8" s="9" t="s">
        <v>14</v>
      </c>
      <c r="C8" s="9" t="s">
        <v>25</v>
      </c>
      <c r="D8" s="9" t="s">
        <v>29</v>
      </c>
      <c r="E8" s="9">
        <v>8475</v>
      </c>
      <c r="F8" s="10">
        <v>12.99</v>
      </c>
      <c r="G8" s="9">
        <f>Suppliers!$E8*Suppliers!$F8</f>
        <v>110090.25</v>
      </c>
    </row>
    <row r="9" spans="1:10" x14ac:dyDescent="0.3">
      <c r="A9" s="14" t="s">
        <v>103</v>
      </c>
      <c r="B9" s="9" t="s">
        <v>16</v>
      </c>
      <c r="C9" s="9" t="s">
        <v>17</v>
      </c>
      <c r="D9" s="9" t="s">
        <v>30</v>
      </c>
      <c r="E9" s="9">
        <v>2142</v>
      </c>
      <c r="F9" s="10">
        <v>45.99</v>
      </c>
      <c r="G9" s="9">
        <f>Suppliers!$E9*Suppliers!$F9</f>
        <v>98510.58</v>
      </c>
    </row>
    <row r="10" spans="1:10" x14ac:dyDescent="0.3">
      <c r="A10" s="14" t="s">
        <v>107</v>
      </c>
      <c r="B10" s="9" t="s">
        <v>16</v>
      </c>
      <c r="C10" s="9" t="s">
        <v>112</v>
      </c>
      <c r="D10" s="9" t="s">
        <v>23</v>
      </c>
      <c r="E10" s="9">
        <v>4057</v>
      </c>
      <c r="F10" s="10">
        <v>10.99</v>
      </c>
      <c r="G10" s="9">
        <f>Suppliers!$E10*Suppliers!$F10</f>
        <v>44586.43</v>
      </c>
    </row>
    <row r="11" spans="1:10" x14ac:dyDescent="0.3">
      <c r="A11" s="14" t="s">
        <v>100</v>
      </c>
      <c r="B11" s="9" t="s">
        <v>16</v>
      </c>
      <c r="C11" s="9" t="s">
        <v>15</v>
      </c>
      <c r="D11" s="9" t="s">
        <v>20</v>
      </c>
      <c r="E11" s="9">
        <v>2014</v>
      </c>
      <c r="F11" s="10">
        <v>14.99</v>
      </c>
      <c r="G11" s="9">
        <f>Suppliers!$E11*Suppliers!$F11</f>
        <v>30189.86</v>
      </c>
    </row>
    <row r="12" spans="1:10" x14ac:dyDescent="0.3">
      <c r="F12" s="8"/>
      <c r="G12" s="13"/>
    </row>
  </sheetData>
  <mergeCells count="1">
    <mergeCell ref="I1:J1"/>
  </mergeCells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7A4A-B910-4AE9-82D0-DADB4AA6B991}">
  <dimension ref="A1:C12"/>
  <sheetViews>
    <sheetView zoomScaleNormal="100" workbookViewId="0">
      <selection activeCell="A2" sqref="A2:B12"/>
    </sheetView>
  </sheetViews>
  <sheetFormatPr defaultRowHeight="14.4" x14ac:dyDescent="0.3"/>
  <cols>
    <col min="1" max="1" width="27.44140625" bestFit="1" customWidth="1"/>
    <col min="2" max="2" width="22" customWidth="1"/>
    <col min="3" max="3" width="15.21875" customWidth="1"/>
    <col min="4" max="4" width="23.21875" customWidth="1"/>
  </cols>
  <sheetData>
    <row r="1" spans="1:3" x14ac:dyDescent="0.3">
      <c r="A1" t="s">
        <v>133</v>
      </c>
    </row>
    <row r="2" spans="1:3" x14ac:dyDescent="0.3">
      <c r="A2" s="15" t="s">
        <v>131</v>
      </c>
      <c r="B2" s="15" t="s">
        <v>132</v>
      </c>
    </row>
    <row r="3" spans="1:3" x14ac:dyDescent="0.3">
      <c r="A3" t="s">
        <v>21</v>
      </c>
      <c r="B3" s="3">
        <v>25358525</v>
      </c>
    </row>
    <row r="4" spans="1:3" x14ac:dyDescent="0.3">
      <c r="A4" t="s">
        <v>24</v>
      </c>
      <c r="B4" s="3">
        <v>23911514</v>
      </c>
    </row>
    <row r="5" spans="1:3" x14ac:dyDescent="0.3">
      <c r="A5" t="s">
        <v>19</v>
      </c>
      <c r="B5" s="3">
        <v>42015395</v>
      </c>
    </row>
    <row r="6" spans="1:3" x14ac:dyDescent="0.3">
      <c r="A6" t="s">
        <v>22</v>
      </c>
      <c r="B6" s="3">
        <v>12234581</v>
      </c>
    </row>
    <row r="7" spans="1:3" x14ac:dyDescent="0.3">
      <c r="A7" t="s">
        <v>34</v>
      </c>
      <c r="B7" s="3">
        <v>45936819</v>
      </c>
      <c r="C7" s="3"/>
    </row>
    <row r="8" spans="1:3" x14ac:dyDescent="0.3">
      <c r="A8" t="s">
        <v>26</v>
      </c>
      <c r="B8">
        <v>27080625</v>
      </c>
    </row>
    <row r="9" spans="1:3" x14ac:dyDescent="0.3">
      <c r="A9" t="s">
        <v>25</v>
      </c>
      <c r="B9">
        <v>21784805</v>
      </c>
    </row>
    <row r="10" spans="1:3" x14ac:dyDescent="0.3">
      <c r="A10" t="s">
        <v>17</v>
      </c>
      <c r="B10">
        <v>22599860</v>
      </c>
    </row>
    <row r="11" spans="1:3" x14ac:dyDescent="0.3">
      <c r="A11" t="s">
        <v>112</v>
      </c>
      <c r="B11">
        <v>45899249</v>
      </c>
    </row>
    <row r="12" spans="1:3" x14ac:dyDescent="0.3">
      <c r="A12" t="s">
        <v>15</v>
      </c>
      <c r="B12">
        <v>19342268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First half of the year</vt:lpstr>
      <vt:lpstr>Last half of the year</vt:lpstr>
      <vt:lpstr>Forecast</vt:lpstr>
      <vt:lpstr>Test Site</vt:lpstr>
      <vt:lpstr>Suppliers</vt:lpstr>
      <vt:lpstr>Top Toys Category</vt:lpstr>
      <vt:lpstr>Canada</vt:lpstr>
      <vt:lpstr>Q1_Increase</vt:lpstr>
      <vt:lpstr>Q2_Increase</vt:lpstr>
      <vt:lpstr>Q3_Increase</vt:lpstr>
      <vt:lpstr>Q4_Increase</vt:lpstr>
      <vt:lpstr>'Last half of the year'!SUPPLIER_NAME</vt:lpstr>
      <vt:lpstr>Suppliers!SUPPLIER_NAME</vt:lpstr>
      <vt:lpstr>'Top Toys Category'!SUPPLIER_NAME</vt:lpstr>
      <vt:lpstr>SUPPLIER_NAME</vt:lpstr>
    </vt:vector>
  </TitlesOfParts>
  <Company>HOCICT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 TRAN THAI HOC</dc:creator>
  <cp:lastModifiedBy>Ly Tran Thai Hoc</cp:lastModifiedBy>
  <cp:lastPrinted>2020-03-16T07:27:46Z</cp:lastPrinted>
  <dcterms:created xsi:type="dcterms:W3CDTF">2015-03-31T03:19:22Z</dcterms:created>
  <dcterms:modified xsi:type="dcterms:W3CDTF">2023-09-22T11:45:46Z</dcterms:modified>
</cp:coreProperties>
</file>